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sdhumerelle/Desktop/"/>
    </mc:Choice>
  </mc:AlternateContent>
  <xr:revisionPtr revIDLastSave="0" documentId="13_ncr:1_{A35A0F76-CDB6-DB47-A4F6-4771D2A7AC0C}" xr6:coauthVersionLast="45" xr6:coauthVersionMax="45" xr10:uidLastSave="{00000000-0000-0000-0000-000000000000}"/>
  <bookViews>
    <workbookView xWindow="0" yWindow="500" windowWidth="44000" windowHeight="21700" xr2:uid="{00000000-000D-0000-FFFF-FFFF00000000}"/>
  </bookViews>
  <sheets>
    <sheet name="maj 18-11" sheetId="2" r:id="rId1"/>
  </sheets>
  <definedNames>
    <definedName name="_xlnm.Print_Area" localSheetId="0">'maj 18-11'!$A$1:$F$161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7" i="2"/>
  <c r="F10" i="2"/>
  <c r="F8" i="2"/>
  <c r="F11" i="2"/>
  <c r="F12" i="2"/>
  <c r="F6" i="2"/>
  <c r="F13" i="2" s="1"/>
  <c r="F35" i="2" l="1"/>
  <c r="F104" i="2" l="1"/>
  <c r="F103" i="2"/>
  <c r="F102" i="2"/>
  <c r="F101" i="2"/>
  <c r="F100" i="2"/>
  <c r="F97" i="2"/>
  <c r="F96" i="2"/>
  <c r="F95" i="2"/>
  <c r="F94" i="2"/>
  <c r="F93" i="2"/>
  <c r="F90" i="2"/>
  <c r="F89" i="2"/>
  <c r="F88" i="2"/>
  <c r="F87" i="2"/>
  <c r="F86" i="2"/>
  <c r="F85" i="2"/>
  <c r="F84" i="2"/>
  <c r="F83" i="2"/>
  <c r="F82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E53" i="2"/>
  <c r="F53" i="2" s="1"/>
  <c r="F52" i="2"/>
  <c r="F51" i="2"/>
  <c r="F50" i="2"/>
  <c r="F49" i="2"/>
  <c r="F48" i="2"/>
  <c r="F47" i="2"/>
  <c r="F46" i="2"/>
  <c r="F43" i="2"/>
  <c r="F42" i="2"/>
  <c r="F41" i="2"/>
  <c r="F38" i="2"/>
  <c r="F37" i="2"/>
  <c r="F36" i="2"/>
  <c r="F34" i="2"/>
  <c r="F31" i="2"/>
  <c r="F30" i="2"/>
  <c r="F27" i="2"/>
  <c r="F26" i="2"/>
  <c r="F25" i="2"/>
  <c r="F24" i="2"/>
  <c r="F21" i="2"/>
  <c r="F20" i="2"/>
  <c r="F17" i="2"/>
  <c r="F16" i="2"/>
  <c r="F15" i="2"/>
  <c r="F32" i="2" l="1"/>
  <c r="F98" i="2"/>
  <c r="F39" i="2"/>
  <c r="F22" i="2"/>
  <c r="F91" i="2"/>
  <c r="F105" i="2"/>
  <c r="F28" i="2"/>
  <c r="F54" i="2"/>
  <c r="F80" i="2"/>
  <c r="F18" i="2"/>
  <c r="F44" i="2"/>
  <c r="F107" i="2" l="1"/>
  <c r="F108" i="2" s="1"/>
</calcChain>
</file>

<file path=xl/sharedStrings.xml><?xml version="1.0" encoding="utf-8"?>
<sst xmlns="http://schemas.openxmlformats.org/spreadsheetml/2006/main" count="285" uniqueCount="174">
  <si>
    <t>Œufs Frais Cat 3</t>
  </si>
  <si>
    <t>Œufs Bio Cat 0</t>
  </si>
  <si>
    <t>LAIT</t>
  </si>
  <si>
    <t>Plaquette de 250gr</t>
  </si>
  <si>
    <t>ŒUFS</t>
  </si>
  <si>
    <t>Battu 40%</t>
  </si>
  <si>
    <t>Battu 20%</t>
  </si>
  <si>
    <t>Battu 0%</t>
  </si>
  <si>
    <t>Nature</t>
  </si>
  <si>
    <t>Ferme des Peupliers</t>
  </si>
  <si>
    <t>Fraise</t>
  </si>
  <si>
    <t>Framboise</t>
  </si>
  <si>
    <t>Abricot</t>
  </si>
  <si>
    <t>Vanille</t>
  </si>
  <si>
    <t>FROMAGES</t>
  </si>
  <si>
    <t>Parmesan Bloc</t>
  </si>
  <si>
    <t>Plaque de 30</t>
  </si>
  <si>
    <t>Maigre 0%</t>
  </si>
  <si>
    <r>
      <rPr>
        <i/>
        <sz val="12"/>
        <color theme="1"/>
        <rFont val="Garamond"/>
        <family val="1"/>
      </rPr>
      <t>Verneuil</t>
    </r>
    <r>
      <rPr>
        <sz val="12"/>
        <color theme="1"/>
        <rFont val="Garamond"/>
        <family val="1"/>
      </rPr>
      <t xml:space="preserve"> Doux</t>
    </r>
  </si>
  <si>
    <r>
      <rPr>
        <i/>
        <sz val="12"/>
        <color theme="1"/>
        <rFont val="Garamond"/>
        <family val="1"/>
      </rPr>
      <t xml:space="preserve">Verneuil </t>
    </r>
    <r>
      <rPr>
        <sz val="12"/>
        <color theme="1"/>
        <rFont val="Garamond"/>
        <family val="1"/>
      </rPr>
      <t>1/2 sel</t>
    </r>
  </si>
  <si>
    <r>
      <t xml:space="preserve">Lait entier </t>
    </r>
    <r>
      <rPr>
        <i/>
        <sz val="12"/>
        <color theme="1"/>
        <rFont val="Garamond"/>
        <family val="1"/>
      </rPr>
      <t>Verneuil</t>
    </r>
  </si>
  <si>
    <r>
      <t xml:space="preserve">Liquide </t>
    </r>
    <r>
      <rPr>
        <i/>
        <sz val="12"/>
        <color theme="1"/>
        <rFont val="Garamond"/>
        <family val="1"/>
      </rPr>
      <t xml:space="preserve">Elle&amp;Vire </t>
    </r>
    <r>
      <rPr>
        <sz val="12"/>
        <color theme="1"/>
        <rFont val="Garamond"/>
        <family val="1"/>
      </rPr>
      <t>35% MG</t>
    </r>
  </si>
  <si>
    <t>1 Litre</t>
  </si>
  <si>
    <t>Barquette 2x125g</t>
  </si>
  <si>
    <t>Mozza Pain</t>
  </si>
  <si>
    <t>ITALIE</t>
  </si>
  <si>
    <t>Mascarpone 500gr</t>
  </si>
  <si>
    <r>
      <rPr>
        <i/>
        <sz val="12"/>
        <color theme="1"/>
        <rFont val="Garamond"/>
        <family val="1"/>
      </rPr>
      <t>Conviette</t>
    </r>
    <r>
      <rPr>
        <sz val="12"/>
        <color theme="1"/>
        <rFont val="Garamond"/>
        <family val="1"/>
      </rPr>
      <t xml:space="preserve"> doux AOP</t>
    </r>
  </si>
  <si>
    <r>
      <rPr>
        <i/>
        <sz val="12"/>
        <color theme="1"/>
        <rFont val="Garamond"/>
        <family val="1"/>
      </rPr>
      <t>Conviette</t>
    </r>
    <r>
      <rPr>
        <sz val="12"/>
        <color theme="1"/>
        <rFont val="Garamond"/>
        <family val="1"/>
      </rPr>
      <t xml:space="preserve"> 1/2 AOP</t>
    </r>
  </si>
  <si>
    <t>BEURRES</t>
  </si>
  <si>
    <t>BEURRES INDIVIDUELS</t>
  </si>
  <si>
    <t>CREMES</t>
  </si>
  <si>
    <t>FROMAGES BLANCS</t>
  </si>
  <si>
    <t>YAOURTS</t>
  </si>
  <si>
    <t>Poire</t>
  </si>
  <si>
    <t>Par 24 panachés remise de 10%</t>
  </si>
  <si>
    <t>DIVERS</t>
  </si>
  <si>
    <t>Yaourt Grec</t>
  </si>
  <si>
    <t>06.86.81.58.30</t>
  </si>
  <si>
    <t>Produit</t>
  </si>
  <si>
    <t>Px unitaire TTC</t>
  </si>
  <si>
    <t>Prix total TTC</t>
  </si>
  <si>
    <t>Mode de livraison souhaité :</t>
  </si>
  <si>
    <t>Pièce</t>
  </si>
  <si>
    <t>Camembert AOP</t>
  </si>
  <si>
    <t>Litre</t>
  </si>
  <si>
    <t>Barquette</t>
  </si>
  <si>
    <t>ADRESSE :</t>
  </si>
  <si>
    <t xml:space="preserve">Brique Blanc Liquide </t>
  </si>
  <si>
    <t>Brique Jaune Liquide</t>
  </si>
  <si>
    <r>
      <t xml:space="preserve">Cream Cheese </t>
    </r>
    <r>
      <rPr>
        <i/>
        <sz val="11"/>
        <color theme="1"/>
        <rFont val="Garamond"/>
        <family val="1"/>
      </rPr>
      <t>Philadelphia</t>
    </r>
  </si>
  <si>
    <t>Maroilles</t>
  </si>
  <si>
    <t>Mont d'Or Baby</t>
  </si>
  <si>
    <t>Brillat Savarin</t>
  </si>
  <si>
    <t>Unité 
vente</t>
  </si>
  <si>
    <t>SIGNATURE CLIENT :</t>
  </si>
  <si>
    <r>
      <rPr>
        <sz val="14"/>
        <color theme="1"/>
        <rFont val="Garamond"/>
        <family val="1"/>
      </rPr>
      <t>CLICK AND COLLECT</t>
    </r>
    <r>
      <rPr>
        <sz val="11"/>
        <color theme="1"/>
        <rFont val="Garamond"/>
        <family val="1"/>
      </rPr>
      <t xml:space="preserve">
</t>
    </r>
    <r>
      <rPr>
        <i/>
        <sz val="10"/>
        <color theme="1"/>
        <rFont val="Garamond"/>
        <family val="1"/>
      </rPr>
      <t>Condition : Collecte le lendemain de la commande</t>
    </r>
  </si>
  <si>
    <t>Pot de 1 kg</t>
  </si>
  <si>
    <t>Boite de 6 œufs</t>
  </si>
  <si>
    <t>Plaque de 30 œufs</t>
  </si>
  <si>
    <t>Rouleaux de 250gr</t>
  </si>
  <si>
    <t>Saint Nectaire Fermier AOP 1/2</t>
  </si>
  <si>
    <r>
      <t xml:space="preserve">Mozza Buratta </t>
    </r>
    <r>
      <rPr>
        <i/>
        <sz val="12"/>
        <color theme="1"/>
        <rFont val="Garamond"/>
        <family val="1"/>
      </rPr>
      <t xml:space="preserve"> La Daria</t>
    </r>
  </si>
  <si>
    <t>1,650 kg</t>
  </si>
  <si>
    <r>
      <t xml:space="preserve">Filet poulet cuit x3 </t>
    </r>
    <r>
      <rPr>
        <sz val="10"/>
        <color theme="1"/>
        <rFont val="Garamond"/>
        <family val="1"/>
      </rPr>
      <t>(Cuisson basse température sous vide)</t>
    </r>
    <r>
      <rPr>
        <sz val="11"/>
        <color theme="1"/>
        <rFont val="Garamond"/>
        <family val="1"/>
      </rPr>
      <t xml:space="preserve"> ± 0,400 kg</t>
    </r>
  </si>
  <si>
    <t>Mode de règlement souhaité :</t>
  </si>
  <si>
    <t>Parmesan râpé</t>
  </si>
  <si>
    <t xml:space="preserve">Grana râpé </t>
  </si>
  <si>
    <t>Emmental râpé</t>
  </si>
  <si>
    <t>Buche de Chèvre Mélusine</t>
  </si>
  <si>
    <t>Boîte</t>
  </si>
  <si>
    <t>Sous-Total</t>
  </si>
  <si>
    <t>dont TVA Total</t>
  </si>
  <si>
    <t>Œufs de cailles x18</t>
  </si>
  <si>
    <t>Plaque de 18 œufs</t>
  </si>
  <si>
    <t>Plaque de 18</t>
  </si>
  <si>
    <t>Rouleau Doux AOP</t>
  </si>
  <si>
    <t>Rouleau 1/2 sel AOP</t>
  </si>
  <si>
    <r>
      <t xml:space="preserve">Liquide </t>
    </r>
    <r>
      <rPr>
        <i/>
        <sz val="12"/>
        <color theme="1"/>
        <rFont val="Garamond"/>
        <family val="1"/>
      </rPr>
      <t xml:space="preserve">Président PRO </t>
    </r>
    <r>
      <rPr>
        <sz val="12"/>
        <color theme="1"/>
        <rFont val="Garamond"/>
        <family val="1"/>
      </rPr>
      <t>35% MG</t>
    </r>
  </si>
  <si>
    <t>Crottin chèvres</t>
  </si>
  <si>
    <t>kilo</t>
  </si>
  <si>
    <t>Fourme d'Ambert AOP</t>
  </si>
  <si>
    <t xml:space="preserve">Mozza Bille </t>
  </si>
  <si>
    <t>Ricotta grand Format</t>
  </si>
  <si>
    <t>Feta Cube</t>
  </si>
  <si>
    <t>Seau de 500gr</t>
  </si>
  <si>
    <t>Rocamadour AOP</t>
  </si>
  <si>
    <t>12 x 42 gramme</t>
  </si>
  <si>
    <t>Levure Hirondelle</t>
  </si>
  <si>
    <t>Brique oeufs entiers liquide</t>
  </si>
  <si>
    <t>Crème Crue épaisse</t>
  </si>
  <si>
    <t>Crème Fraîche Epaisse</t>
  </si>
  <si>
    <t>pièce</t>
  </si>
  <si>
    <t>Pont Lévèque AOP</t>
  </si>
  <si>
    <t>Morbier 1/4 AOP</t>
  </si>
  <si>
    <t>Ossau Iraty 1/4 AOP</t>
  </si>
  <si>
    <t>Reblochon Fermier AOP</t>
  </si>
  <si>
    <t>Sainte Maure AOP</t>
  </si>
  <si>
    <t>Crottin Chavignol AOP</t>
  </si>
  <si>
    <t>Beaufort  AOP</t>
  </si>
  <si>
    <t>Brie de Meaux 1/4 AOP</t>
  </si>
  <si>
    <t>Cantal Entre Deux AOP</t>
  </si>
  <si>
    <t>Cheddar 100% Tranche Burger</t>
  </si>
  <si>
    <t>Bombe de Crème Type "Chantilly"</t>
  </si>
  <si>
    <t>Debic 700ml</t>
  </si>
  <si>
    <t xml:space="preserve">Feuille de Bric </t>
  </si>
  <si>
    <t xml:space="preserve">JR </t>
  </si>
  <si>
    <t>Commande</t>
  </si>
  <si>
    <r>
      <t xml:space="preserve">Lait 1/2 écrémé  </t>
    </r>
    <r>
      <rPr>
        <i/>
        <sz val="12"/>
        <color theme="1"/>
        <rFont val="Garamond"/>
        <family val="1"/>
      </rPr>
      <t xml:space="preserve">Verneuil </t>
    </r>
  </si>
  <si>
    <t>Stockage ambiant avant ouverture</t>
  </si>
  <si>
    <r>
      <t xml:space="preserve">Liquide </t>
    </r>
    <r>
      <rPr>
        <i/>
        <sz val="12"/>
        <color theme="1"/>
        <rFont val="Garamond"/>
        <family val="1"/>
      </rPr>
      <t xml:space="preserve">Lescure </t>
    </r>
    <r>
      <rPr>
        <sz val="12"/>
        <color theme="1"/>
        <rFont val="Garamond"/>
        <family val="1"/>
      </rPr>
      <t>30% MG</t>
    </r>
  </si>
  <si>
    <t>Comté 10/18 mois AOP PROMO</t>
  </si>
  <si>
    <t>Comté 18/24 mois AOP PROMO</t>
  </si>
  <si>
    <t>15g x 30 pièces</t>
  </si>
  <si>
    <t>500 gr</t>
  </si>
  <si>
    <t>Sachet de 1 kg</t>
  </si>
  <si>
    <t>Environ 1 kg</t>
  </si>
  <si>
    <t>Environ 500 gr</t>
  </si>
  <si>
    <t>1 kg</t>
  </si>
  <si>
    <t>1,5 kg</t>
  </si>
  <si>
    <t>TOTAL APPROXIMATIF* DE MA COMMANDE (TTC)</t>
  </si>
  <si>
    <t>* La facturation sera effectuée sur la base des poids réels des produits indiqués comme vendus au kilo,</t>
  </si>
  <si>
    <t>DATE DE LIVRAISON :</t>
  </si>
  <si>
    <t xml:space="preserve">Bon de Commande </t>
  </si>
  <si>
    <t>CB</t>
  </si>
  <si>
    <t>Boutique: 19 rue Saint Placide - 75006 Paris</t>
  </si>
  <si>
    <t>Boutique: 21 rue Mouton Duvernet - 75014 Paris</t>
  </si>
  <si>
    <t>Du Mardi au Samedi de 9h à 19 h
de 9h à 19h</t>
  </si>
  <si>
    <t xml:space="preserve">     Offre découverte, ma commande est &gt; à 50€, je souhaite une livraison à domicile</t>
  </si>
  <si>
    <t>POUR PASSER COMMANDE</t>
  </si>
  <si>
    <t>Infomations</t>
  </si>
  <si>
    <t>Tome aux Fleurs - vache - Alsace</t>
  </si>
  <si>
    <t>Kilo</t>
  </si>
  <si>
    <t>Pointe d'environ 1 kg - Vache</t>
  </si>
  <si>
    <t>Environ 700 gr - Vache</t>
  </si>
  <si>
    <t>500 gr - Vache</t>
  </si>
  <si>
    <t>180 gr - Chèvre</t>
  </si>
  <si>
    <t>250 gr - Vache</t>
  </si>
  <si>
    <t>Barquette 1,000 kg - Vache</t>
  </si>
  <si>
    <t>Environ 1 kg - Vache</t>
  </si>
  <si>
    <t>700 gr - Vache</t>
  </si>
  <si>
    <t>800 gr - Vache</t>
  </si>
  <si>
    <t>Environ 1,5 kg - Vache</t>
  </si>
  <si>
    <t>Environ 1 kg - Brebis</t>
  </si>
  <si>
    <t>Barquette de 4 - Chèvre</t>
  </si>
  <si>
    <t>400gr - - Vache</t>
  </si>
  <si>
    <t>Raclette 1/4 - lait Cru IGP</t>
  </si>
  <si>
    <t>250 gr - Chèvre</t>
  </si>
  <si>
    <t>Environ 400-500 gr</t>
  </si>
  <si>
    <t>Bonde de Gatine - Chèvre</t>
  </si>
  <si>
    <t>Hercule - Chèvre/Brebis</t>
  </si>
  <si>
    <t>Tome du Berry à Truffe - Vache</t>
  </si>
  <si>
    <t>Raclette Fumée - Vache</t>
  </si>
  <si>
    <t>Environ 750 gr soit 1/8ème</t>
  </si>
  <si>
    <t>Le Royal - Type Brillat Truffé 3%</t>
  </si>
  <si>
    <t>Mimolette Vieille</t>
  </si>
  <si>
    <t>Parmesan Pétales PROMO</t>
  </si>
  <si>
    <t>Mont d'Or Moyen Promo</t>
  </si>
  <si>
    <t>Barquette de 6 - Chèvre</t>
  </si>
  <si>
    <t>cheeseandcollect@gmail.com</t>
  </si>
  <si>
    <t>PROMO de Noël</t>
  </si>
  <si>
    <t>Environ 1,3 kg</t>
  </si>
  <si>
    <t>Environ 180 gr</t>
  </si>
  <si>
    <t>Je souhaite des feuilles de papier supplémentaires pour ré-emballer mes fromages (offert)</t>
  </si>
  <si>
    <t>Par 6</t>
  </si>
  <si>
    <t>OU</t>
  </si>
  <si>
    <t>DES PRODUITS LAITIERS SÉLECTIONNÉS POUR VOUS</t>
  </si>
  <si>
    <t>COORDONNÉES CLIENT</t>
  </si>
  <si>
    <t>ESPÈCES</t>
  </si>
  <si>
    <t>LIVRAISON À DOMICILE (Paris et petite couronne)</t>
  </si>
  <si>
    <t>NOM PRÉNOM :</t>
  </si>
  <si>
    <t>NUMERO DE TÉLÉPHONE  :</t>
  </si>
  <si>
    <t>IMPÉRATIF POUR LA LIVRAISON</t>
  </si>
  <si>
    <t>PÂTISSERIE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</si>
</sst>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€&quot;_ ;_ * \(#,##0.00\)\ &quot;€&quot;_ ;_ * &quot;-&quot;??_)\ &quot;€&quot;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&quot;€&quot;"/>
    <numFmt numFmtId="167" formatCode="_-* #,##0.00\ [$€-40C]_-;\-* #,##0.00\ [$€-40C]_-;_-* &quot;-&quot;??\ [$€-40C]_-;_-@_-"/>
    <numFmt numFmtId="168" formatCode="_-* #,##0\ _€_-;\-* #,##0\ _€_-;_-* &quot;-&quot;??\ _€_-;_-@_-"/>
    <numFmt numFmtId="169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i/>
      <sz val="12"/>
      <color theme="1"/>
      <name val="Garamond"/>
      <family val="1"/>
    </font>
    <font>
      <b/>
      <sz val="10"/>
      <color theme="1"/>
      <name val="Garamond"/>
      <family val="1"/>
    </font>
    <font>
      <sz val="14"/>
      <color theme="1"/>
      <name val="Garamond"/>
      <family val="1"/>
    </font>
    <font>
      <i/>
      <sz val="11"/>
      <color theme="1"/>
      <name val="Garamond"/>
      <family val="1"/>
    </font>
    <font>
      <b/>
      <sz val="11"/>
      <color theme="1"/>
      <name val="Garamond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Garamond"/>
      <family val="1"/>
    </font>
    <font>
      <b/>
      <sz val="20"/>
      <color theme="1"/>
      <name val="Garamond"/>
      <family val="1"/>
    </font>
    <font>
      <i/>
      <sz val="18"/>
      <color theme="1"/>
      <name val="Garamond"/>
      <family val="1"/>
    </font>
    <font>
      <sz val="10"/>
      <color theme="1"/>
      <name val="Garamond"/>
      <family val="1"/>
    </font>
    <font>
      <i/>
      <sz val="10"/>
      <color theme="1"/>
      <name val="Garamond"/>
      <family val="1"/>
    </font>
    <font>
      <u/>
      <sz val="11"/>
      <color theme="1"/>
      <name val="Garamond"/>
      <family val="1"/>
    </font>
    <font>
      <b/>
      <sz val="18"/>
      <color theme="1"/>
      <name val="Garamond"/>
      <family val="1"/>
    </font>
    <font>
      <sz val="16"/>
      <color theme="1"/>
      <name val="Garamond"/>
      <family val="1"/>
    </font>
    <font>
      <u/>
      <sz val="11"/>
      <color theme="10"/>
      <name val="Garamond"/>
      <family val="1"/>
    </font>
    <font>
      <sz val="9"/>
      <color theme="1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b/>
      <i/>
      <sz val="12"/>
      <color theme="1"/>
      <name val="Garamond"/>
      <family val="1"/>
    </font>
    <font>
      <b/>
      <i/>
      <sz val="11"/>
      <color theme="1"/>
      <name val="Garamond"/>
      <family val="1"/>
    </font>
    <font>
      <sz val="20"/>
      <color theme="1"/>
      <name val="Garamond"/>
      <family val="1"/>
    </font>
    <font>
      <sz val="11"/>
      <color rgb="FF000000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1" xfId="0" applyFont="1" applyBorder="1"/>
    <xf numFmtId="164" fontId="3" fillId="0" borderId="1" xfId="1" applyFont="1" applyBorder="1"/>
    <xf numFmtId="164" fontId="3" fillId="0" borderId="1" xfId="1" applyFont="1" applyFill="1" applyBorder="1"/>
    <xf numFmtId="0" fontId="5" fillId="0" borderId="1" xfId="0" applyFont="1" applyBorder="1"/>
    <xf numFmtId="0" fontId="2" fillId="0" borderId="1" xfId="0" applyFont="1" applyBorder="1"/>
    <xf numFmtId="164" fontId="2" fillId="0" borderId="1" xfId="1" applyFont="1" applyBorder="1"/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1" xfId="0" applyFont="1" applyFill="1" applyBorder="1"/>
    <xf numFmtId="0" fontId="5" fillId="2" borderId="1" xfId="0" applyFont="1" applyFill="1" applyBorder="1"/>
    <xf numFmtId="0" fontId="3" fillId="0" borderId="20" xfId="0" applyFont="1" applyBorder="1"/>
    <xf numFmtId="164" fontId="3" fillId="0" borderId="15" xfId="1" applyFont="1" applyBorder="1" applyAlignment="1"/>
    <xf numFmtId="0" fontId="6" fillId="5" borderId="1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6" fillId="0" borderId="0" xfId="0" applyFont="1" applyFill="1" applyBorder="1"/>
    <xf numFmtId="0" fontId="2" fillId="0" borderId="15" xfId="0" applyFont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/>
    <xf numFmtId="0" fontId="6" fillId="5" borderId="1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/>
    </xf>
    <xf numFmtId="164" fontId="3" fillId="0" borderId="1" xfId="1" applyFont="1" applyBorder="1" applyAlignment="1">
      <alignment vertical="center"/>
    </xf>
    <xf numFmtId="164" fontId="3" fillId="0" borderId="1" xfId="1" applyFont="1" applyBorder="1" applyAlignment="1"/>
    <xf numFmtId="0" fontId="5" fillId="0" borderId="0" xfId="0" applyFont="1" applyFill="1" applyBorder="1"/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2" fontId="3" fillId="0" borderId="15" xfId="1" applyNumberFormat="1" applyFont="1" applyBorder="1" applyAlignment="1"/>
    <xf numFmtId="2" fontId="3" fillId="0" borderId="0" xfId="1" applyNumberFormat="1" applyFont="1" applyBorder="1"/>
    <xf numFmtId="0" fontId="3" fillId="0" borderId="14" xfId="0" applyFont="1" applyBorder="1"/>
    <xf numFmtId="0" fontId="8" fillId="0" borderId="15" xfId="0" applyFont="1" applyBorder="1" applyAlignment="1">
      <alignment horizontal="center"/>
    </xf>
    <xf numFmtId="164" fontId="3" fillId="0" borderId="15" xfId="1" applyFont="1" applyBorder="1"/>
    <xf numFmtId="2" fontId="3" fillId="0" borderId="15" xfId="1" applyNumberFormat="1" applyFont="1" applyBorder="1"/>
    <xf numFmtId="0" fontId="2" fillId="0" borderId="14" xfId="0" applyFont="1" applyBorder="1"/>
    <xf numFmtId="164" fontId="3" fillId="0" borderId="15" xfId="1" applyFont="1" applyFill="1" applyBorder="1"/>
    <xf numFmtId="2" fontId="3" fillId="0" borderId="15" xfId="1" applyNumberFormat="1" applyFont="1" applyFill="1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164" fontId="2" fillId="0" borderId="15" xfId="1" applyFont="1" applyBorder="1"/>
    <xf numFmtId="2" fontId="2" fillId="0" borderId="15" xfId="1" applyNumberFormat="1" applyFont="1" applyBorder="1"/>
    <xf numFmtId="168" fontId="3" fillId="0" borderId="1" xfId="3" applyNumberFormat="1" applyFont="1" applyBorder="1" applyAlignment="1">
      <alignment vertical="center"/>
    </xf>
    <xf numFmtId="169" fontId="3" fillId="0" borderId="15" xfId="3" applyNumberFormat="1" applyFont="1" applyBorder="1" applyAlignment="1">
      <alignment vertical="center"/>
    </xf>
    <xf numFmtId="0" fontId="14" fillId="0" borderId="0" xfId="0" applyFont="1"/>
    <xf numFmtId="44" fontId="2" fillId="0" borderId="1" xfId="0" applyNumberFormat="1" applyFont="1" applyBorder="1"/>
    <xf numFmtId="44" fontId="2" fillId="0" borderId="16" xfId="0" applyNumberFormat="1" applyFont="1" applyBorder="1"/>
    <xf numFmtId="167" fontId="2" fillId="0" borderId="1" xfId="1" applyNumberFormat="1" applyFont="1" applyBorder="1"/>
    <xf numFmtId="166" fontId="2" fillId="0" borderId="1" xfId="0" applyNumberFormat="1" applyFont="1" applyBorder="1"/>
    <xf numFmtId="0" fontId="18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9" fillId="0" borderId="1" xfId="2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6" fillId="5" borderId="14" xfId="0" applyFont="1" applyFill="1" applyBorder="1" applyAlignment="1">
      <alignment horizontal="center" vertical="center"/>
    </xf>
    <xf numFmtId="0" fontId="10" fillId="0" borderId="1" xfId="2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69" fontId="3" fillId="0" borderId="15" xfId="3" applyNumberFormat="1" applyFont="1" applyFill="1" applyBorder="1" applyAlignment="1">
      <alignment vertical="center"/>
    </xf>
    <xf numFmtId="44" fontId="2" fillId="0" borderId="1" xfId="0" applyNumberFormat="1" applyFont="1" applyFill="1" applyBorder="1"/>
    <xf numFmtId="0" fontId="2" fillId="0" borderId="0" xfId="0" applyFont="1" applyFill="1"/>
    <xf numFmtId="2" fontId="3" fillId="0" borderId="1" xfId="1" applyNumberFormat="1" applyFont="1" applyBorder="1" applyAlignment="1"/>
    <xf numFmtId="44" fontId="3" fillId="0" borderId="1" xfId="0" applyNumberFormat="1" applyFont="1" applyBorder="1"/>
    <xf numFmtId="164" fontId="3" fillId="0" borderId="1" xfId="1" applyFont="1" applyBorder="1" applyAlignment="1">
      <alignment horizontal="center"/>
    </xf>
    <xf numFmtId="0" fontId="3" fillId="0" borderId="19" xfId="0" applyFont="1" applyBorder="1"/>
    <xf numFmtId="0" fontId="8" fillId="0" borderId="19" xfId="0" applyFont="1" applyBorder="1" applyAlignment="1">
      <alignment horizontal="center"/>
    </xf>
    <xf numFmtId="44" fontId="2" fillId="0" borderId="19" xfId="0" applyNumberFormat="1" applyFont="1" applyBorder="1"/>
    <xf numFmtId="0" fontId="2" fillId="0" borderId="19" xfId="0" applyFont="1" applyBorder="1"/>
    <xf numFmtId="164" fontId="3" fillId="0" borderId="19" xfId="1" applyFont="1" applyBorder="1" applyAlignment="1">
      <alignment horizontal="center"/>
    </xf>
    <xf numFmtId="164" fontId="21" fillId="0" borderId="1" xfId="1" applyFont="1" applyFill="1" applyBorder="1"/>
    <xf numFmtId="0" fontId="22" fillId="0" borderId="0" xfId="0" applyFont="1" applyFill="1"/>
    <xf numFmtId="164" fontId="3" fillId="0" borderId="1" xfId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1" fillId="0" borderId="1" xfId="0" applyFont="1" applyFill="1" applyBorder="1"/>
    <xf numFmtId="0" fontId="22" fillId="0" borderId="14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169" fontId="21" fillId="0" borderId="15" xfId="3" applyNumberFormat="1" applyFont="1" applyFill="1" applyBorder="1" applyAlignment="1">
      <alignment vertical="center"/>
    </xf>
    <xf numFmtId="44" fontId="22" fillId="0" borderId="1" xfId="0" applyNumberFormat="1" applyFont="1" applyFill="1" applyBorder="1"/>
    <xf numFmtId="0" fontId="27" fillId="0" borderId="0" xfId="0" applyFont="1"/>
    <xf numFmtId="0" fontId="2" fillId="3" borderId="23" xfId="0" applyFont="1" applyFill="1" applyBorder="1"/>
    <xf numFmtId="0" fontId="2" fillId="3" borderId="24" xfId="0" applyFont="1" applyFill="1" applyBorder="1"/>
    <xf numFmtId="0" fontId="4" fillId="9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4">
    <cellStyle name="Lien hypertexte" xfId="2" builtinId="8"/>
    <cellStyle name="Milliers" xfId="3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702894</xdr:colOff>
      <xdr:row>144</xdr:row>
      <xdr:rowOff>49823</xdr:rowOff>
    </xdr:from>
    <xdr:to>
      <xdr:col>5</xdr:col>
      <xdr:colOff>820126</xdr:colOff>
      <xdr:row>144</xdr:row>
      <xdr:rowOff>174381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E5EBD3D-AB7D-44BB-A7F1-86C75BD13BB8}"/>
            </a:ext>
          </a:extLst>
        </xdr:cNvPr>
        <xdr:cNvSpPr/>
      </xdr:nvSpPr>
      <xdr:spPr>
        <a:xfrm>
          <a:off x="7802194" y="29767823"/>
          <a:ext cx="117232" cy="12455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683358</xdr:colOff>
      <xdr:row>151</xdr:row>
      <xdr:rowOff>59103</xdr:rowOff>
    </xdr:from>
    <xdr:to>
      <xdr:col>5</xdr:col>
      <xdr:colOff>800590</xdr:colOff>
      <xdr:row>151</xdr:row>
      <xdr:rowOff>183661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A21C084-29BA-4DF1-AB46-349DC9513695}"/>
            </a:ext>
          </a:extLst>
        </xdr:cNvPr>
        <xdr:cNvSpPr/>
      </xdr:nvSpPr>
      <xdr:spPr>
        <a:xfrm>
          <a:off x="7782658" y="31809103"/>
          <a:ext cx="117232" cy="12455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688975</xdr:colOff>
      <xdr:row>147</xdr:row>
      <xdr:rowOff>76200</xdr:rowOff>
    </xdr:from>
    <xdr:to>
      <xdr:col>5</xdr:col>
      <xdr:colOff>806207</xdr:colOff>
      <xdr:row>147</xdr:row>
      <xdr:rowOff>200758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5128C315-8184-4A35-BC91-5538108F08EA}"/>
            </a:ext>
          </a:extLst>
        </xdr:cNvPr>
        <xdr:cNvSpPr/>
      </xdr:nvSpPr>
      <xdr:spPr>
        <a:xfrm>
          <a:off x="7788275" y="31051500"/>
          <a:ext cx="117232" cy="12455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685800</xdr:colOff>
      <xdr:row>153</xdr:row>
      <xdr:rowOff>50800</xdr:rowOff>
    </xdr:from>
    <xdr:to>
      <xdr:col>5</xdr:col>
      <xdr:colOff>803032</xdr:colOff>
      <xdr:row>153</xdr:row>
      <xdr:rowOff>175358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DE52996-81F5-D347-8BBB-AE4AEC0DFB71}"/>
            </a:ext>
          </a:extLst>
        </xdr:cNvPr>
        <xdr:cNvSpPr/>
      </xdr:nvSpPr>
      <xdr:spPr>
        <a:xfrm>
          <a:off x="7785100" y="32118300"/>
          <a:ext cx="117232" cy="12455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702894</xdr:colOff>
      <xdr:row>143</xdr:row>
      <xdr:rowOff>37123</xdr:rowOff>
    </xdr:from>
    <xdr:to>
      <xdr:col>5</xdr:col>
      <xdr:colOff>820126</xdr:colOff>
      <xdr:row>143</xdr:row>
      <xdr:rowOff>161681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5FD4722-43CA-5748-B4AC-9A27200D8CC8}"/>
            </a:ext>
          </a:extLst>
        </xdr:cNvPr>
        <xdr:cNvSpPr/>
      </xdr:nvSpPr>
      <xdr:spPr>
        <a:xfrm>
          <a:off x="7802194" y="29526523"/>
          <a:ext cx="117232" cy="12455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372694</xdr:colOff>
      <xdr:row>110</xdr:row>
      <xdr:rowOff>37123</xdr:rowOff>
    </xdr:from>
    <xdr:to>
      <xdr:col>5</xdr:col>
      <xdr:colOff>489926</xdr:colOff>
      <xdr:row>110</xdr:row>
      <xdr:rowOff>161681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C069ABD2-2D10-F04D-BB17-20854AA3BFDC}"/>
            </a:ext>
          </a:extLst>
        </xdr:cNvPr>
        <xdr:cNvSpPr/>
      </xdr:nvSpPr>
      <xdr:spPr>
        <a:xfrm>
          <a:off x="7471994" y="22655823"/>
          <a:ext cx="117232" cy="12455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eeseandcollect@gmail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6CF89-97E4-463C-901F-9802413DD7F7}">
  <sheetPr>
    <pageSetUpPr fitToPage="1"/>
  </sheetPr>
  <dimension ref="A1:J161"/>
  <sheetViews>
    <sheetView tabSelected="1" showWhiteSpace="0" view="pageLayout" topLeftCell="A127" zoomScaleNormal="100" workbookViewId="0">
      <selection activeCell="J128" sqref="J128"/>
    </sheetView>
  </sheetViews>
  <sheetFormatPr baseColWidth="10" defaultColWidth="10.83203125" defaultRowHeight="15" x14ac:dyDescent="0.2"/>
  <cols>
    <col min="1" max="1" width="31.6640625" style="9" customWidth="1"/>
    <col min="2" max="2" width="26" style="9" customWidth="1"/>
    <col min="3" max="4" width="11.1640625" style="10" customWidth="1"/>
    <col min="5" max="5" width="9.83203125" style="9" customWidth="1"/>
    <col min="6" max="6" width="13" style="9" customWidth="1"/>
    <col min="7" max="7" width="18.1640625" style="9" customWidth="1"/>
    <col min="8" max="16384" width="10.83203125" style="9"/>
  </cols>
  <sheetData>
    <row r="1" spans="1:8" ht="15" customHeight="1" x14ac:dyDescent="0.2">
      <c r="A1" s="150" t="s">
        <v>123</v>
      </c>
      <c r="B1" s="150"/>
      <c r="C1" s="150"/>
      <c r="D1" s="150"/>
      <c r="E1" s="150"/>
      <c r="F1" s="150"/>
      <c r="G1" s="15"/>
      <c r="H1" s="15"/>
    </row>
    <row r="2" spans="1:8" ht="15" customHeight="1" x14ac:dyDescent="0.2">
      <c r="A2" s="150"/>
      <c r="B2" s="150"/>
      <c r="C2" s="150"/>
      <c r="D2" s="150"/>
      <c r="E2" s="150"/>
      <c r="F2" s="150"/>
      <c r="G2" s="15"/>
      <c r="H2" s="15"/>
    </row>
    <row r="4" spans="1:8" s="64" customFormat="1" ht="23.25" customHeight="1" x14ac:dyDescent="0.2">
      <c r="A4" s="20" t="s">
        <v>39</v>
      </c>
      <c r="B4" s="75" t="s">
        <v>130</v>
      </c>
      <c r="C4" s="36" t="s">
        <v>54</v>
      </c>
      <c r="D4" s="23" t="s">
        <v>40</v>
      </c>
      <c r="E4" s="21" t="s">
        <v>107</v>
      </c>
      <c r="F4" s="22" t="s">
        <v>41</v>
      </c>
    </row>
    <row r="5" spans="1:8" s="83" customFormat="1" ht="16" x14ac:dyDescent="0.2">
      <c r="A5" s="105" t="s">
        <v>160</v>
      </c>
      <c r="B5" s="105"/>
      <c r="C5" s="105"/>
      <c r="D5" s="105"/>
      <c r="E5" s="105"/>
      <c r="F5" s="105"/>
    </row>
    <row r="6" spans="1:8" s="83" customFormat="1" ht="16" x14ac:dyDescent="0.2">
      <c r="A6" s="16" t="s">
        <v>149</v>
      </c>
      <c r="B6" s="78" t="s">
        <v>162</v>
      </c>
      <c r="C6" s="80" t="s">
        <v>43</v>
      </c>
      <c r="D6" s="94">
        <v>6</v>
      </c>
      <c r="E6" s="16"/>
      <c r="F6" s="82">
        <f t="shared" ref="F6:F12" si="0">E6*D6</f>
        <v>0</v>
      </c>
    </row>
    <row r="7" spans="1:8" ht="16" x14ac:dyDescent="0.2">
      <c r="A7" s="1" t="s">
        <v>150</v>
      </c>
      <c r="B7" s="5" t="s">
        <v>116</v>
      </c>
      <c r="C7" s="7" t="s">
        <v>132</v>
      </c>
      <c r="D7" s="86">
        <v>30</v>
      </c>
      <c r="E7" s="1"/>
      <c r="F7" s="65">
        <f t="shared" si="0"/>
        <v>0</v>
      </c>
    </row>
    <row r="8" spans="1:8" ht="16" x14ac:dyDescent="0.2">
      <c r="A8" s="1" t="s">
        <v>154</v>
      </c>
      <c r="B8" s="13" t="s">
        <v>117</v>
      </c>
      <c r="C8" s="7" t="s">
        <v>43</v>
      </c>
      <c r="D8" s="44">
        <v>25</v>
      </c>
      <c r="E8" s="84"/>
      <c r="F8" s="65">
        <f t="shared" si="0"/>
        <v>0</v>
      </c>
    </row>
    <row r="9" spans="1:8" ht="16" x14ac:dyDescent="0.2">
      <c r="A9" s="1" t="s">
        <v>155</v>
      </c>
      <c r="B9" s="13" t="s">
        <v>161</v>
      </c>
      <c r="C9" s="7" t="s">
        <v>132</v>
      </c>
      <c r="D9" s="44">
        <v>25</v>
      </c>
      <c r="E9" s="84"/>
      <c r="F9" s="65">
        <f t="shared" si="0"/>
        <v>0</v>
      </c>
    </row>
    <row r="10" spans="1:8" ht="16" x14ac:dyDescent="0.2">
      <c r="A10" s="1" t="s">
        <v>152</v>
      </c>
      <c r="B10" s="13" t="s">
        <v>153</v>
      </c>
      <c r="C10" s="7" t="s">
        <v>132</v>
      </c>
      <c r="D10" s="44">
        <v>17</v>
      </c>
      <c r="E10" s="84"/>
      <c r="F10" s="65">
        <f t="shared" si="0"/>
        <v>0</v>
      </c>
    </row>
    <row r="11" spans="1:8" ht="16" x14ac:dyDescent="0.2">
      <c r="A11" s="1" t="s">
        <v>131</v>
      </c>
      <c r="B11" s="5" t="s">
        <v>148</v>
      </c>
      <c r="C11" s="7" t="s">
        <v>132</v>
      </c>
      <c r="D11" s="86">
        <v>25</v>
      </c>
      <c r="E11" s="1"/>
      <c r="F11" s="65">
        <f t="shared" si="0"/>
        <v>0</v>
      </c>
    </row>
    <row r="12" spans="1:8" ht="16" x14ac:dyDescent="0.2">
      <c r="A12" s="87" t="s">
        <v>151</v>
      </c>
      <c r="B12" s="90" t="s">
        <v>116</v>
      </c>
      <c r="C12" s="88" t="s">
        <v>132</v>
      </c>
      <c r="D12" s="91">
        <v>30</v>
      </c>
      <c r="E12" s="87"/>
      <c r="F12" s="89">
        <f t="shared" si="0"/>
        <v>0</v>
      </c>
    </row>
    <row r="13" spans="1:8" ht="16" x14ac:dyDescent="0.2">
      <c r="A13" s="51" t="s">
        <v>71</v>
      </c>
      <c r="B13" s="29"/>
      <c r="C13" s="52"/>
      <c r="D13" s="19"/>
      <c r="E13" s="49"/>
      <c r="F13" s="85">
        <f>SUM(F6:F12)</f>
        <v>0</v>
      </c>
    </row>
    <row r="14" spans="1:8" ht="16" x14ac:dyDescent="0.2">
      <c r="A14" s="151" t="s">
        <v>4</v>
      </c>
      <c r="B14" s="152"/>
      <c r="C14" s="152"/>
      <c r="D14" s="152"/>
      <c r="E14" s="152"/>
      <c r="F14" s="153"/>
    </row>
    <row r="15" spans="1:8" ht="16" x14ac:dyDescent="0.2">
      <c r="A15" s="18" t="s">
        <v>1</v>
      </c>
      <c r="B15" s="46" t="s">
        <v>58</v>
      </c>
      <c r="C15" s="7" t="s">
        <v>70</v>
      </c>
      <c r="D15" s="43">
        <v>2.5</v>
      </c>
      <c r="E15" s="63"/>
      <c r="F15" s="65">
        <f>E15*D15</f>
        <v>0</v>
      </c>
    </row>
    <row r="16" spans="1:8" ht="16" x14ac:dyDescent="0.2">
      <c r="A16" s="1" t="s">
        <v>0</v>
      </c>
      <c r="B16" s="46" t="s">
        <v>59</v>
      </c>
      <c r="C16" s="7" t="s">
        <v>16</v>
      </c>
      <c r="D16" s="44">
        <v>3.9</v>
      </c>
      <c r="E16" s="63"/>
      <c r="F16" s="65">
        <f>E16*D16</f>
        <v>0</v>
      </c>
    </row>
    <row r="17" spans="1:6" ht="16" x14ac:dyDescent="0.2">
      <c r="A17" s="1" t="s">
        <v>73</v>
      </c>
      <c r="B17" s="46" t="s">
        <v>74</v>
      </c>
      <c r="C17" s="7" t="s">
        <v>75</v>
      </c>
      <c r="D17" s="44">
        <v>2</v>
      </c>
      <c r="E17" s="63"/>
      <c r="F17" s="65">
        <f>E17*D17</f>
        <v>0</v>
      </c>
    </row>
    <row r="18" spans="1:6" ht="16" x14ac:dyDescent="0.2">
      <c r="A18" s="51" t="s">
        <v>71</v>
      </c>
      <c r="B18" s="29"/>
      <c r="C18" s="52"/>
      <c r="D18" s="19"/>
      <c r="E18" s="49"/>
      <c r="F18" s="66">
        <f>SUM(F15:F17)</f>
        <v>0</v>
      </c>
    </row>
    <row r="19" spans="1:6" ht="16" x14ac:dyDescent="0.2">
      <c r="A19" s="147" t="s">
        <v>2</v>
      </c>
      <c r="B19" s="148"/>
      <c r="C19" s="148"/>
      <c r="D19" s="148"/>
      <c r="E19" s="148"/>
      <c r="F19" s="149"/>
    </row>
    <row r="20" spans="1:6" ht="16" x14ac:dyDescent="0.2">
      <c r="A20" s="1" t="s">
        <v>108</v>
      </c>
      <c r="B20" s="74" t="s">
        <v>109</v>
      </c>
      <c r="C20" s="7" t="s">
        <v>45</v>
      </c>
      <c r="D20" s="2">
        <v>0.75</v>
      </c>
      <c r="E20" s="63"/>
      <c r="F20" s="65">
        <f>E20*D20</f>
        <v>0</v>
      </c>
    </row>
    <row r="21" spans="1:6" ht="16" x14ac:dyDescent="0.2">
      <c r="A21" s="1" t="s">
        <v>20</v>
      </c>
      <c r="B21" s="74" t="s">
        <v>109</v>
      </c>
      <c r="C21" s="7" t="s">
        <v>45</v>
      </c>
      <c r="D21" s="2">
        <v>0.9</v>
      </c>
      <c r="E21" s="63"/>
      <c r="F21" s="65">
        <f>E21*D21</f>
        <v>0</v>
      </c>
    </row>
    <row r="22" spans="1:6" ht="16" x14ac:dyDescent="0.2">
      <c r="A22" s="51" t="s">
        <v>71</v>
      </c>
      <c r="B22" s="29"/>
      <c r="C22" s="52"/>
      <c r="D22" s="53"/>
      <c r="E22" s="54"/>
      <c r="F22" s="66">
        <f>SUM(F20:F21)</f>
        <v>0</v>
      </c>
    </row>
    <row r="23" spans="1:6" ht="16" x14ac:dyDescent="0.2">
      <c r="A23" s="147" t="s">
        <v>29</v>
      </c>
      <c r="B23" s="148"/>
      <c r="C23" s="148"/>
      <c r="D23" s="148"/>
      <c r="E23" s="148"/>
      <c r="F23" s="149"/>
    </row>
    <row r="24" spans="1:6" ht="16" x14ac:dyDescent="0.2">
      <c r="A24" s="1" t="s">
        <v>18</v>
      </c>
      <c r="B24" s="46" t="s">
        <v>3</v>
      </c>
      <c r="C24" s="7" t="s">
        <v>43</v>
      </c>
      <c r="D24" s="2">
        <v>2</v>
      </c>
      <c r="E24" s="63"/>
      <c r="F24" s="65">
        <f>E24*D24</f>
        <v>0</v>
      </c>
    </row>
    <row r="25" spans="1:6" ht="16" x14ac:dyDescent="0.2">
      <c r="A25" s="1" t="s">
        <v>19</v>
      </c>
      <c r="B25" s="46" t="s">
        <v>3</v>
      </c>
      <c r="C25" s="7" t="s">
        <v>43</v>
      </c>
      <c r="D25" s="2">
        <v>2</v>
      </c>
      <c r="E25" s="63"/>
      <c r="F25" s="65">
        <f>E25*D25</f>
        <v>0</v>
      </c>
    </row>
    <row r="26" spans="1:6" ht="16" x14ac:dyDescent="0.2">
      <c r="A26" s="4" t="s">
        <v>76</v>
      </c>
      <c r="B26" s="46" t="s">
        <v>60</v>
      </c>
      <c r="C26" s="7" t="s">
        <v>43</v>
      </c>
      <c r="D26" s="2">
        <v>2.5</v>
      </c>
      <c r="E26" s="63"/>
      <c r="F26" s="65">
        <f>E26*D26</f>
        <v>0</v>
      </c>
    </row>
    <row r="27" spans="1:6" ht="16" x14ac:dyDescent="0.2">
      <c r="A27" s="4" t="s">
        <v>77</v>
      </c>
      <c r="B27" s="46" t="s">
        <v>60</v>
      </c>
      <c r="C27" s="7" t="s">
        <v>43</v>
      </c>
      <c r="D27" s="2">
        <v>2.5</v>
      </c>
      <c r="E27" s="63"/>
      <c r="F27" s="65">
        <f>E27*D27</f>
        <v>0</v>
      </c>
    </row>
    <row r="28" spans="1:6" ht="16" x14ac:dyDescent="0.2">
      <c r="A28" s="51" t="s">
        <v>71</v>
      </c>
      <c r="B28" s="29"/>
      <c r="C28" s="52"/>
      <c r="D28" s="53"/>
      <c r="E28" s="54"/>
      <c r="F28" s="66">
        <f>SUM(F24:F27)</f>
        <v>0</v>
      </c>
    </row>
    <row r="29" spans="1:6" ht="16" x14ac:dyDescent="0.2">
      <c r="A29" s="147" t="s">
        <v>30</v>
      </c>
      <c r="B29" s="148"/>
      <c r="C29" s="148"/>
      <c r="D29" s="148"/>
      <c r="E29" s="148"/>
      <c r="F29" s="149"/>
    </row>
    <row r="30" spans="1:6" s="83" customFormat="1" ht="16" x14ac:dyDescent="0.2">
      <c r="A30" s="16" t="s">
        <v>28</v>
      </c>
      <c r="B30" s="79" t="s">
        <v>113</v>
      </c>
      <c r="C30" s="80" t="s">
        <v>46</v>
      </c>
      <c r="D30" s="3">
        <v>9</v>
      </c>
      <c r="E30" s="81"/>
      <c r="F30" s="82">
        <f t="shared" ref="F30:F31" si="1">E30*D30</f>
        <v>0</v>
      </c>
    </row>
    <row r="31" spans="1:6" s="83" customFormat="1" ht="16" x14ac:dyDescent="0.2">
      <c r="A31" s="16" t="s">
        <v>27</v>
      </c>
      <c r="B31" s="79" t="s">
        <v>113</v>
      </c>
      <c r="C31" s="80" t="s">
        <v>46</v>
      </c>
      <c r="D31" s="3">
        <v>9</v>
      </c>
      <c r="E31" s="81"/>
      <c r="F31" s="82">
        <f t="shared" si="1"/>
        <v>0</v>
      </c>
    </row>
    <row r="32" spans="1:6" ht="16" x14ac:dyDescent="0.2">
      <c r="A32" s="51" t="s">
        <v>71</v>
      </c>
      <c r="B32" s="29"/>
      <c r="C32" s="52"/>
      <c r="D32" s="53"/>
      <c r="E32" s="54"/>
      <c r="F32" s="66">
        <f>SUM(F30:F31)</f>
        <v>0</v>
      </c>
    </row>
    <row r="33" spans="1:6" ht="16" x14ac:dyDescent="0.2">
      <c r="A33" s="147" t="s">
        <v>31</v>
      </c>
      <c r="B33" s="148"/>
      <c r="C33" s="148"/>
      <c r="D33" s="148"/>
      <c r="E33" s="148"/>
      <c r="F33" s="149"/>
    </row>
    <row r="34" spans="1:6" ht="16" x14ac:dyDescent="0.2">
      <c r="A34" s="1" t="s">
        <v>91</v>
      </c>
      <c r="B34" s="46" t="s">
        <v>57</v>
      </c>
      <c r="C34" s="7" t="s">
        <v>43</v>
      </c>
      <c r="D34" s="2">
        <v>3.8</v>
      </c>
      <c r="E34" s="63"/>
      <c r="F34" s="65">
        <f>E34*D34</f>
        <v>0</v>
      </c>
    </row>
    <row r="35" spans="1:6" ht="16" x14ac:dyDescent="0.2">
      <c r="A35" s="1" t="s">
        <v>90</v>
      </c>
      <c r="B35" s="46" t="s">
        <v>57</v>
      </c>
      <c r="C35" s="7" t="s">
        <v>43</v>
      </c>
      <c r="D35" s="2">
        <v>9.9</v>
      </c>
      <c r="E35" s="63"/>
      <c r="F35" s="82">
        <f>E35*D35</f>
        <v>0</v>
      </c>
    </row>
    <row r="36" spans="1:6" ht="16" x14ac:dyDescent="0.2">
      <c r="A36" s="1" t="s">
        <v>21</v>
      </c>
      <c r="B36" s="74" t="s">
        <v>109</v>
      </c>
      <c r="C36" s="7" t="s">
        <v>45</v>
      </c>
      <c r="D36" s="2">
        <v>5.5</v>
      </c>
      <c r="E36" s="63"/>
      <c r="F36" s="65">
        <f>E36*D36</f>
        <v>0</v>
      </c>
    </row>
    <row r="37" spans="1:6" ht="16" x14ac:dyDescent="0.2">
      <c r="A37" s="1" t="s">
        <v>110</v>
      </c>
      <c r="B37" s="74" t="s">
        <v>109</v>
      </c>
      <c r="C37" s="7" t="s">
        <v>45</v>
      </c>
      <c r="D37" s="2">
        <v>4</v>
      </c>
      <c r="E37" s="63"/>
      <c r="F37" s="65">
        <f>E37*D37</f>
        <v>0</v>
      </c>
    </row>
    <row r="38" spans="1:6" ht="16" x14ac:dyDescent="0.2">
      <c r="A38" s="1" t="s">
        <v>78</v>
      </c>
      <c r="B38" s="74" t="s">
        <v>109</v>
      </c>
      <c r="C38" s="7" t="s">
        <v>45</v>
      </c>
      <c r="D38" s="2">
        <v>4.8</v>
      </c>
      <c r="E38" s="63"/>
      <c r="F38" s="65">
        <f>E38*D38</f>
        <v>0</v>
      </c>
    </row>
    <row r="39" spans="1:6" ht="16" x14ac:dyDescent="0.2">
      <c r="A39" s="51" t="s">
        <v>71</v>
      </c>
      <c r="B39" s="29"/>
      <c r="C39" s="52"/>
      <c r="D39" s="53"/>
      <c r="E39" s="54"/>
      <c r="F39" s="66">
        <f>SUM(F34:F38)</f>
        <v>0</v>
      </c>
    </row>
    <row r="40" spans="1:6" ht="16" x14ac:dyDescent="0.2">
      <c r="A40" s="147" t="s">
        <v>32</v>
      </c>
      <c r="B40" s="148"/>
      <c r="C40" s="148"/>
      <c r="D40" s="148"/>
      <c r="E40" s="148"/>
      <c r="F40" s="149"/>
    </row>
    <row r="41" spans="1:6" ht="16" x14ac:dyDescent="0.2">
      <c r="A41" s="1" t="s">
        <v>5</v>
      </c>
      <c r="B41" s="46" t="s">
        <v>57</v>
      </c>
      <c r="C41" s="7" t="s">
        <v>43</v>
      </c>
      <c r="D41" s="2">
        <v>2.8</v>
      </c>
      <c r="E41" s="63"/>
      <c r="F41" s="65">
        <f>E41*D41</f>
        <v>0</v>
      </c>
    </row>
    <row r="42" spans="1:6" ht="16" x14ac:dyDescent="0.2">
      <c r="A42" s="1" t="s">
        <v>6</v>
      </c>
      <c r="B42" s="46" t="s">
        <v>57</v>
      </c>
      <c r="C42" s="7" t="s">
        <v>43</v>
      </c>
      <c r="D42" s="2">
        <v>2.6</v>
      </c>
      <c r="E42" s="63"/>
      <c r="F42" s="65">
        <f>E42*D42</f>
        <v>0</v>
      </c>
    </row>
    <row r="43" spans="1:6" ht="16" x14ac:dyDescent="0.2">
      <c r="A43" s="1" t="s">
        <v>7</v>
      </c>
      <c r="B43" s="46" t="s">
        <v>57</v>
      </c>
      <c r="C43" s="7" t="s">
        <v>43</v>
      </c>
      <c r="D43" s="2">
        <v>2.5</v>
      </c>
      <c r="E43" s="63"/>
      <c r="F43" s="65">
        <f>E43*D43</f>
        <v>0</v>
      </c>
    </row>
    <row r="44" spans="1:6" ht="16" x14ac:dyDescent="0.2">
      <c r="A44" s="51" t="s">
        <v>71</v>
      </c>
      <c r="B44" s="29"/>
      <c r="C44" s="52"/>
      <c r="D44" s="53"/>
      <c r="E44" s="54"/>
      <c r="F44" s="66">
        <f>SUM(F41:F43)</f>
        <v>0</v>
      </c>
    </row>
    <row r="45" spans="1:6" ht="16" x14ac:dyDescent="0.2">
      <c r="A45" s="147" t="s">
        <v>33</v>
      </c>
      <c r="B45" s="148"/>
      <c r="C45" s="148"/>
      <c r="D45" s="148"/>
      <c r="E45" s="148"/>
      <c r="F45" s="149"/>
    </row>
    <row r="46" spans="1:6" ht="16" x14ac:dyDescent="0.2">
      <c r="A46" s="4" t="s">
        <v>9</v>
      </c>
      <c r="B46" s="46" t="s">
        <v>8</v>
      </c>
      <c r="C46" s="7" t="s">
        <v>43</v>
      </c>
      <c r="D46" s="2">
        <v>0.7</v>
      </c>
      <c r="E46" s="63"/>
      <c r="F46" s="65">
        <f t="shared" ref="F46:F52" si="2">E46*D46</f>
        <v>0</v>
      </c>
    </row>
    <row r="47" spans="1:6" ht="16" x14ac:dyDescent="0.2">
      <c r="A47" s="4" t="s">
        <v>9</v>
      </c>
      <c r="B47" s="46" t="s">
        <v>17</v>
      </c>
      <c r="C47" s="7" t="s">
        <v>43</v>
      </c>
      <c r="D47" s="2">
        <v>0.7</v>
      </c>
      <c r="E47" s="63"/>
      <c r="F47" s="65">
        <f t="shared" si="2"/>
        <v>0</v>
      </c>
    </row>
    <row r="48" spans="1:6" ht="16" x14ac:dyDescent="0.2">
      <c r="A48" s="4" t="s">
        <v>9</v>
      </c>
      <c r="B48" s="46" t="s">
        <v>11</v>
      </c>
      <c r="C48" s="7" t="s">
        <v>43</v>
      </c>
      <c r="D48" s="2">
        <v>0.9</v>
      </c>
      <c r="E48" s="63"/>
      <c r="F48" s="65">
        <f t="shared" si="2"/>
        <v>0</v>
      </c>
    </row>
    <row r="49" spans="1:6" ht="16" x14ac:dyDescent="0.2">
      <c r="A49" s="4" t="s">
        <v>9</v>
      </c>
      <c r="B49" s="46" t="s">
        <v>10</v>
      </c>
      <c r="C49" s="7" t="s">
        <v>43</v>
      </c>
      <c r="D49" s="2">
        <v>0.9</v>
      </c>
      <c r="E49" s="63"/>
      <c r="F49" s="65">
        <f t="shared" si="2"/>
        <v>0</v>
      </c>
    </row>
    <row r="50" spans="1:6" ht="16" x14ac:dyDescent="0.2">
      <c r="A50" s="4" t="s">
        <v>9</v>
      </c>
      <c r="B50" s="46" t="s">
        <v>12</v>
      </c>
      <c r="C50" s="7" t="s">
        <v>43</v>
      </c>
      <c r="D50" s="2">
        <v>0.9</v>
      </c>
      <c r="E50" s="63"/>
      <c r="F50" s="65">
        <f t="shared" si="2"/>
        <v>0</v>
      </c>
    </row>
    <row r="51" spans="1:6" ht="16" x14ac:dyDescent="0.2">
      <c r="A51" s="4" t="s">
        <v>9</v>
      </c>
      <c r="B51" s="46" t="s">
        <v>13</v>
      </c>
      <c r="C51" s="7" t="s">
        <v>43</v>
      </c>
      <c r="D51" s="2">
        <v>0.9</v>
      </c>
      <c r="E51" s="63"/>
      <c r="F51" s="65">
        <f t="shared" si="2"/>
        <v>0</v>
      </c>
    </row>
    <row r="52" spans="1:6" ht="16" x14ac:dyDescent="0.2">
      <c r="A52" s="4" t="s">
        <v>9</v>
      </c>
      <c r="B52" s="46" t="s">
        <v>34</v>
      </c>
      <c r="C52" s="7" t="s">
        <v>43</v>
      </c>
      <c r="D52" s="2">
        <v>0.9</v>
      </c>
      <c r="E52" s="63"/>
      <c r="F52" s="65">
        <f t="shared" si="2"/>
        <v>0</v>
      </c>
    </row>
    <row r="53" spans="1:6" ht="16" x14ac:dyDescent="0.2">
      <c r="A53" s="17" t="s">
        <v>35</v>
      </c>
      <c r="B53" s="45"/>
      <c r="C53" s="8"/>
      <c r="D53" s="8"/>
      <c r="E53" s="62">
        <f>SUM(E46:E52)</f>
        <v>0</v>
      </c>
      <c r="F53" s="65">
        <f>IF(E53&gt;23,-(SUM(F46:F52)*10)/100,0)</f>
        <v>0</v>
      </c>
    </row>
    <row r="54" spans="1:6" ht="16" x14ac:dyDescent="0.2">
      <c r="A54" s="51" t="s">
        <v>71</v>
      </c>
      <c r="B54" s="45"/>
      <c r="C54" s="8"/>
      <c r="D54" s="8"/>
      <c r="E54" s="50"/>
      <c r="F54" s="66">
        <f>SUM(F46:F52)+F53</f>
        <v>0</v>
      </c>
    </row>
    <row r="55" spans="1:6" ht="16" x14ac:dyDescent="0.2">
      <c r="A55" s="147" t="s">
        <v>14</v>
      </c>
      <c r="B55" s="148"/>
      <c r="C55" s="148"/>
      <c r="D55" s="148"/>
      <c r="E55" s="148"/>
      <c r="F55" s="149"/>
    </row>
    <row r="56" spans="1:6" ht="16" x14ac:dyDescent="0.2">
      <c r="A56" s="5" t="s">
        <v>99</v>
      </c>
      <c r="B56" s="46" t="s">
        <v>133</v>
      </c>
      <c r="C56" s="7" t="s">
        <v>80</v>
      </c>
      <c r="D56" s="3">
        <v>21</v>
      </c>
      <c r="E56" s="63"/>
      <c r="F56" s="65">
        <f t="shared" ref="F56:F79" si="3">E56*D56</f>
        <v>0</v>
      </c>
    </row>
    <row r="57" spans="1:6" ht="16" x14ac:dyDescent="0.2">
      <c r="A57" s="5" t="s">
        <v>100</v>
      </c>
      <c r="B57" s="46" t="s">
        <v>134</v>
      </c>
      <c r="C57" s="7" t="s">
        <v>80</v>
      </c>
      <c r="D57" s="3">
        <v>12</v>
      </c>
      <c r="E57" s="63"/>
      <c r="F57" s="65">
        <f t="shared" si="3"/>
        <v>0</v>
      </c>
    </row>
    <row r="58" spans="1:6" ht="16" x14ac:dyDescent="0.2">
      <c r="A58" s="5" t="s">
        <v>53</v>
      </c>
      <c r="B58" s="46" t="s">
        <v>135</v>
      </c>
      <c r="C58" s="7" t="s">
        <v>43</v>
      </c>
      <c r="D58" s="3">
        <v>9</v>
      </c>
      <c r="E58" s="63"/>
      <c r="F58" s="65">
        <f t="shared" si="3"/>
        <v>0</v>
      </c>
    </row>
    <row r="59" spans="1:6" ht="16" x14ac:dyDescent="0.2">
      <c r="A59" s="5" t="s">
        <v>69</v>
      </c>
      <c r="B59" s="46" t="s">
        <v>136</v>
      </c>
      <c r="C59" s="7" t="s">
        <v>43</v>
      </c>
      <c r="D59" s="3">
        <v>1.9</v>
      </c>
      <c r="E59" s="63"/>
      <c r="F59" s="65">
        <f t="shared" si="3"/>
        <v>0</v>
      </c>
    </row>
    <row r="60" spans="1:6" ht="16" x14ac:dyDescent="0.2">
      <c r="A60" s="5" t="s">
        <v>44</v>
      </c>
      <c r="B60" s="46" t="s">
        <v>137</v>
      </c>
      <c r="C60" s="7" t="s">
        <v>43</v>
      </c>
      <c r="D60" s="3">
        <v>3.6</v>
      </c>
      <c r="E60" s="63"/>
      <c r="F60" s="65">
        <f t="shared" si="3"/>
        <v>0</v>
      </c>
    </row>
    <row r="61" spans="1:6" ht="16" x14ac:dyDescent="0.2">
      <c r="A61" s="5" t="s">
        <v>101</v>
      </c>
      <c r="B61" s="46" t="s">
        <v>133</v>
      </c>
      <c r="C61" s="7" t="s">
        <v>80</v>
      </c>
      <c r="D61" s="3">
        <v>12</v>
      </c>
      <c r="E61" s="63"/>
      <c r="F61" s="65">
        <f t="shared" si="3"/>
        <v>0</v>
      </c>
    </row>
    <row r="62" spans="1:6" ht="16" x14ac:dyDescent="0.2">
      <c r="A62" s="5" t="s">
        <v>102</v>
      </c>
      <c r="B62" s="46" t="s">
        <v>138</v>
      </c>
      <c r="C62" s="7" t="s">
        <v>46</v>
      </c>
      <c r="D62" s="3">
        <v>8.5</v>
      </c>
      <c r="E62" s="63"/>
      <c r="F62" s="65">
        <f t="shared" si="3"/>
        <v>0</v>
      </c>
    </row>
    <row r="63" spans="1:6" ht="16" x14ac:dyDescent="0.2">
      <c r="A63" s="78" t="s">
        <v>111</v>
      </c>
      <c r="B63" s="79" t="s">
        <v>133</v>
      </c>
      <c r="C63" s="80" t="s">
        <v>80</v>
      </c>
      <c r="D63" s="3">
        <v>15.5</v>
      </c>
      <c r="E63" s="81"/>
      <c r="F63" s="82">
        <f t="shared" si="3"/>
        <v>0</v>
      </c>
    </row>
    <row r="64" spans="1:6" ht="16" x14ac:dyDescent="0.2">
      <c r="A64" s="78" t="s">
        <v>112</v>
      </c>
      <c r="B64" s="79" t="s">
        <v>133</v>
      </c>
      <c r="C64" s="80" t="s">
        <v>80</v>
      </c>
      <c r="D64" s="3">
        <v>17.5</v>
      </c>
      <c r="E64" s="81"/>
      <c r="F64" s="82">
        <f t="shared" si="3"/>
        <v>0</v>
      </c>
    </row>
    <row r="65" spans="1:6" ht="16" x14ac:dyDescent="0.2">
      <c r="A65" s="5" t="s">
        <v>98</v>
      </c>
      <c r="B65" s="46" t="s">
        <v>144</v>
      </c>
      <c r="C65" s="7" t="s">
        <v>46</v>
      </c>
      <c r="D65" s="3">
        <v>8</v>
      </c>
      <c r="E65" s="63"/>
      <c r="F65" s="65">
        <f t="shared" si="3"/>
        <v>0</v>
      </c>
    </row>
    <row r="66" spans="1:6" ht="16" x14ac:dyDescent="0.2">
      <c r="A66" s="1" t="s">
        <v>79</v>
      </c>
      <c r="B66" s="46" t="s">
        <v>164</v>
      </c>
      <c r="C66" s="7" t="s">
        <v>46</v>
      </c>
      <c r="D66" s="3">
        <v>6</v>
      </c>
      <c r="E66" s="63"/>
      <c r="F66" s="65">
        <f t="shared" si="3"/>
        <v>0</v>
      </c>
    </row>
    <row r="67" spans="1:6" ht="16" x14ac:dyDescent="0.2">
      <c r="A67" s="1" t="s">
        <v>68</v>
      </c>
      <c r="B67" s="46" t="s">
        <v>115</v>
      </c>
      <c r="C67" s="7" t="s">
        <v>43</v>
      </c>
      <c r="D67" s="3">
        <v>6</v>
      </c>
      <c r="E67" s="63"/>
      <c r="F67" s="65">
        <f t="shared" si="3"/>
        <v>0</v>
      </c>
    </row>
    <row r="68" spans="1:6" ht="16" x14ac:dyDescent="0.2">
      <c r="A68" s="1" t="s">
        <v>81</v>
      </c>
      <c r="B68" s="46" t="s">
        <v>139</v>
      </c>
      <c r="C68" s="7" t="s">
        <v>80</v>
      </c>
      <c r="D68" s="3">
        <v>12</v>
      </c>
      <c r="E68" s="63"/>
      <c r="F68" s="65">
        <f t="shared" si="3"/>
        <v>0</v>
      </c>
    </row>
    <row r="69" spans="1:6" ht="16" x14ac:dyDescent="0.2">
      <c r="A69" s="5" t="s">
        <v>51</v>
      </c>
      <c r="B69" s="46" t="s">
        <v>140</v>
      </c>
      <c r="C69" s="7" t="s">
        <v>43</v>
      </c>
      <c r="D69" s="3">
        <v>15.6</v>
      </c>
      <c r="E69" s="63"/>
      <c r="F69" s="65">
        <f t="shared" si="3"/>
        <v>0</v>
      </c>
    </row>
    <row r="70" spans="1:6" ht="16" x14ac:dyDescent="0.2">
      <c r="A70" s="5" t="s">
        <v>52</v>
      </c>
      <c r="B70" s="46" t="s">
        <v>135</v>
      </c>
      <c r="C70" s="7" t="s">
        <v>43</v>
      </c>
      <c r="D70" s="3">
        <v>9.5</v>
      </c>
      <c r="E70" s="63"/>
      <c r="F70" s="65">
        <f t="shared" si="3"/>
        <v>0</v>
      </c>
    </row>
    <row r="71" spans="1:6" ht="16" x14ac:dyDescent="0.2">
      <c r="A71" s="78" t="s">
        <v>157</v>
      </c>
      <c r="B71" s="79" t="s">
        <v>141</v>
      </c>
      <c r="C71" s="80" t="s">
        <v>43</v>
      </c>
      <c r="D71" s="3">
        <v>14</v>
      </c>
      <c r="E71" s="81"/>
      <c r="F71" s="82">
        <f t="shared" si="3"/>
        <v>0</v>
      </c>
    </row>
    <row r="72" spans="1:6" ht="16" x14ac:dyDescent="0.2">
      <c r="A72" s="5" t="s">
        <v>94</v>
      </c>
      <c r="B72" s="46" t="s">
        <v>142</v>
      </c>
      <c r="C72" s="7" t="s">
        <v>80</v>
      </c>
      <c r="D72" s="3">
        <v>16</v>
      </c>
      <c r="E72" s="63"/>
      <c r="F72" s="65">
        <f t="shared" si="3"/>
        <v>0</v>
      </c>
    </row>
    <row r="73" spans="1:6" ht="16" x14ac:dyDescent="0.2">
      <c r="A73" s="5" t="s">
        <v>95</v>
      </c>
      <c r="B73" s="46" t="s">
        <v>143</v>
      </c>
      <c r="C73" s="7" t="s">
        <v>80</v>
      </c>
      <c r="D73" s="3">
        <v>19.5</v>
      </c>
      <c r="E73" s="63"/>
      <c r="F73" s="65">
        <f t="shared" si="3"/>
        <v>0</v>
      </c>
    </row>
    <row r="74" spans="1:6" ht="16" x14ac:dyDescent="0.2">
      <c r="A74" s="5" t="s">
        <v>93</v>
      </c>
      <c r="B74" s="46" t="s">
        <v>145</v>
      </c>
      <c r="C74" s="7" t="s">
        <v>92</v>
      </c>
      <c r="D74" s="3">
        <v>6.5</v>
      </c>
      <c r="E74" s="63"/>
      <c r="F74" s="65">
        <f t="shared" si="3"/>
        <v>0</v>
      </c>
    </row>
    <row r="75" spans="1:6" ht="16" x14ac:dyDescent="0.2">
      <c r="A75" s="5" t="s">
        <v>146</v>
      </c>
      <c r="B75" s="46" t="s">
        <v>142</v>
      </c>
      <c r="C75" s="7" t="s">
        <v>80</v>
      </c>
      <c r="D75" s="3">
        <v>13</v>
      </c>
      <c r="E75" s="63"/>
      <c r="F75" s="65">
        <f t="shared" si="3"/>
        <v>0</v>
      </c>
    </row>
    <row r="76" spans="1:6" ht="16" x14ac:dyDescent="0.2">
      <c r="A76" s="5" t="s">
        <v>96</v>
      </c>
      <c r="B76" s="46" t="s">
        <v>117</v>
      </c>
      <c r="C76" s="7" t="s">
        <v>80</v>
      </c>
      <c r="D76" s="3">
        <v>16</v>
      </c>
      <c r="E76" s="63"/>
      <c r="F76" s="65">
        <f t="shared" si="3"/>
        <v>0</v>
      </c>
    </row>
    <row r="77" spans="1:6" ht="16" x14ac:dyDescent="0.2">
      <c r="A77" s="5" t="s">
        <v>86</v>
      </c>
      <c r="B77" s="46" t="s">
        <v>158</v>
      </c>
      <c r="C77" s="7" t="s">
        <v>46</v>
      </c>
      <c r="D77" s="3">
        <v>7.8</v>
      </c>
      <c r="E77" s="63"/>
      <c r="F77" s="65">
        <f t="shared" si="3"/>
        <v>0</v>
      </c>
    </row>
    <row r="78" spans="1:6" ht="16" x14ac:dyDescent="0.2">
      <c r="A78" s="5" t="s">
        <v>61</v>
      </c>
      <c r="B78" s="46" t="s">
        <v>134</v>
      </c>
      <c r="C78" s="7" t="s">
        <v>80</v>
      </c>
      <c r="D78" s="3">
        <v>18</v>
      </c>
      <c r="E78" s="63"/>
      <c r="F78" s="65">
        <f t="shared" si="3"/>
        <v>0</v>
      </c>
    </row>
    <row r="79" spans="1:6" ht="16" x14ac:dyDescent="0.2">
      <c r="A79" s="5" t="s">
        <v>97</v>
      </c>
      <c r="B79" s="46" t="s">
        <v>147</v>
      </c>
      <c r="C79" s="7" t="s">
        <v>43</v>
      </c>
      <c r="D79" s="3">
        <v>5.5</v>
      </c>
      <c r="E79" s="63"/>
      <c r="F79" s="65">
        <f t="shared" si="3"/>
        <v>0</v>
      </c>
    </row>
    <row r="80" spans="1:6" ht="16" x14ac:dyDescent="0.2">
      <c r="A80" s="51" t="s">
        <v>71</v>
      </c>
      <c r="B80" s="58"/>
      <c r="C80" s="59"/>
      <c r="D80" s="59"/>
      <c r="E80" s="57"/>
      <c r="F80" s="66">
        <f>SUM(F56:F79)</f>
        <v>0</v>
      </c>
    </row>
    <row r="81" spans="1:6" ht="16" x14ac:dyDescent="0.2">
      <c r="A81" s="147" t="s">
        <v>25</v>
      </c>
      <c r="B81" s="148"/>
      <c r="C81" s="148"/>
      <c r="D81" s="148"/>
      <c r="E81" s="148"/>
      <c r="F81" s="149"/>
    </row>
    <row r="82" spans="1:6" ht="16" x14ac:dyDescent="0.2">
      <c r="A82" s="1" t="s">
        <v>67</v>
      </c>
      <c r="B82" s="46" t="s">
        <v>118</v>
      </c>
      <c r="C82" s="7" t="s">
        <v>43</v>
      </c>
      <c r="D82" s="3">
        <v>15</v>
      </c>
      <c r="E82" s="63"/>
      <c r="F82" s="65">
        <f t="shared" ref="F82:F90" si="4">E82*D82</f>
        <v>0</v>
      </c>
    </row>
    <row r="83" spans="1:6" ht="16" x14ac:dyDescent="0.2">
      <c r="A83" s="1" t="s">
        <v>26</v>
      </c>
      <c r="B83" s="46" t="s">
        <v>114</v>
      </c>
      <c r="C83" s="7" t="s">
        <v>43</v>
      </c>
      <c r="D83" s="3">
        <v>3.5</v>
      </c>
      <c r="E83" s="63"/>
      <c r="F83" s="65">
        <f t="shared" si="4"/>
        <v>0</v>
      </c>
    </row>
    <row r="84" spans="1:6" ht="16" x14ac:dyDescent="0.2">
      <c r="A84" s="16" t="s">
        <v>82</v>
      </c>
      <c r="B84" s="46" t="s">
        <v>118</v>
      </c>
      <c r="C84" s="7" t="s">
        <v>43</v>
      </c>
      <c r="D84" s="3">
        <v>10</v>
      </c>
      <c r="E84" s="63"/>
      <c r="F84" s="65">
        <f t="shared" si="4"/>
        <v>0</v>
      </c>
    </row>
    <row r="85" spans="1:6" ht="16" x14ac:dyDescent="0.2">
      <c r="A85" s="16" t="s">
        <v>62</v>
      </c>
      <c r="B85" s="46" t="s">
        <v>23</v>
      </c>
      <c r="C85" s="7" t="s">
        <v>46</v>
      </c>
      <c r="D85" s="3">
        <v>4</v>
      </c>
      <c r="E85" s="63"/>
      <c r="F85" s="65">
        <f t="shared" si="4"/>
        <v>0</v>
      </c>
    </row>
    <row r="86" spans="1:6" ht="16" x14ac:dyDescent="0.2">
      <c r="A86" s="5" t="s">
        <v>24</v>
      </c>
      <c r="B86" s="46" t="s">
        <v>118</v>
      </c>
      <c r="C86" s="7" t="s">
        <v>43</v>
      </c>
      <c r="D86" s="3">
        <v>6</v>
      </c>
      <c r="E86" s="63"/>
      <c r="F86" s="65">
        <f t="shared" si="4"/>
        <v>0</v>
      </c>
    </row>
    <row r="87" spans="1:6" ht="16" x14ac:dyDescent="0.2">
      <c r="A87" s="1" t="s">
        <v>15</v>
      </c>
      <c r="B87" s="46" t="s">
        <v>116</v>
      </c>
      <c r="C87" s="7" t="s">
        <v>80</v>
      </c>
      <c r="D87" s="92">
        <v>17.5</v>
      </c>
      <c r="E87" s="63"/>
      <c r="F87" s="65">
        <f t="shared" si="4"/>
        <v>0</v>
      </c>
    </row>
    <row r="88" spans="1:6" s="93" customFormat="1" ht="16" x14ac:dyDescent="0.2">
      <c r="A88" s="97" t="s">
        <v>156</v>
      </c>
      <c r="B88" s="98" t="s">
        <v>114</v>
      </c>
      <c r="C88" s="99" t="s">
        <v>43</v>
      </c>
      <c r="D88" s="92">
        <v>6</v>
      </c>
      <c r="E88" s="100"/>
      <c r="F88" s="101">
        <f t="shared" si="4"/>
        <v>0</v>
      </c>
    </row>
    <row r="89" spans="1:6" ht="16" x14ac:dyDescent="0.2">
      <c r="A89" s="1" t="s">
        <v>66</v>
      </c>
      <c r="B89" s="46" t="s">
        <v>118</v>
      </c>
      <c r="C89" s="7" t="s">
        <v>80</v>
      </c>
      <c r="D89" s="3">
        <v>16</v>
      </c>
      <c r="E89" s="63"/>
      <c r="F89" s="65">
        <f t="shared" si="4"/>
        <v>0</v>
      </c>
    </row>
    <row r="90" spans="1:6" ht="16" x14ac:dyDescent="0.2">
      <c r="A90" s="1" t="s">
        <v>83</v>
      </c>
      <c r="B90" s="48" t="s">
        <v>119</v>
      </c>
      <c r="C90" s="7" t="s">
        <v>80</v>
      </c>
      <c r="D90" s="3">
        <v>5</v>
      </c>
      <c r="E90" s="63"/>
      <c r="F90" s="65">
        <f t="shared" si="4"/>
        <v>0</v>
      </c>
    </row>
    <row r="91" spans="1:6" ht="16" x14ac:dyDescent="0.2">
      <c r="A91" s="51" t="s">
        <v>71</v>
      </c>
      <c r="B91" s="29"/>
      <c r="C91" s="52"/>
      <c r="D91" s="56"/>
      <c r="E91" s="57"/>
      <c r="F91" s="66">
        <f>SUM(F82:F90)</f>
        <v>0</v>
      </c>
    </row>
    <row r="92" spans="1:6" ht="16" x14ac:dyDescent="0.2">
      <c r="A92" s="147" t="s">
        <v>173</v>
      </c>
      <c r="B92" s="148"/>
      <c r="C92" s="148"/>
      <c r="D92" s="148"/>
      <c r="E92" s="148"/>
      <c r="F92" s="149"/>
    </row>
    <row r="93" spans="1:6" ht="16" x14ac:dyDescent="0.2">
      <c r="A93" s="5" t="s">
        <v>48</v>
      </c>
      <c r="B93" s="46" t="s">
        <v>22</v>
      </c>
      <c r="C93" s="7" t="s">
        <v>45</v>
      </c>
      <c r="D93" s="6">
        <v>3</v>
      </c>
      <c r="E93" s="63"/>
      <c r="F93" s="65">
        <f>E93*D93</f>
        <v>0</v>
      </c>
    </row>
    <row r="94" spans="1:6" ht="16" x14ac:dyDescent="0.2">
      <c r="A94" s="5" t="s">
        <v>49</v>
      </c>
      <c r="B94" s="46" t="s">
        <v>22</v>
      </c>
      <c r="C94" s="7" t="s">
        <v>45</v>
      </c>
      <c r="D94" s="6">
        <v>5.8</v>
      </c>
      <c r="E94" s="63"/>
      <c r="F94" s="65">
        <f>E94*D94</f>
        <v>0</v>
      </c>
    </row>
    <row r="95" spans="1:6" ht="16" x14ac:dyDescent="0.2">
      <c r="A95" s="5" t="s">
        <v>89</v>
      </c>
      <c r="B95" s="46" t="s">
        <v>22</v>
      </c>
      <c r="C95" s="7" t="s">
        <v>45</v>
      </c>
      <c r="D95" s="6">
        <v>3.5</v>
      </c>
      <c r="E95" s="63"/>
      <c r="F95" s="65">
        <f>E95*D95</f>
        <v>0</v>
      </c>
    </row>
    <row r="96" spans="1:6" ht="16" x14ac:dyDescent="0.2">
      <c r="A96" s="5" t="s">
        <v>50</v>
      </c>
      <c r="B96" s="46" t="s">
        <v>63</v>
      </c>
      <c r="C96" s="7" t="s">
        <v>43</v>
      </c>
      <c r="D96" s="6">
        <v>19.5</v>
      </c>
      <c r="E96" s="63"/>
      <c r="F96" s="65">
        <f>E96*D96</f>
        <v>0</v>
      </c>
    </row>
    <row r="97" spans="1:6" ht="16" x14ac:dyDescent="0.2">
      <c r="A97" s="5" t="s">
        <v>88</v>
      </c>
      <c r="B97" s="46" t="s">
        <v>87</v>
      </c>
      <c r="C97" s="7" t="s">
        <v>46</v>
      </c>
      <c r="D97" s="6">
        <v>4</v>
      </c>
      <c r="E97" s="63"/>
      <c r="F97" s="65">
        <f>E97*D97</f>
        <v>0</v>
      </c>
    </row>
    <row r="98" spans="1:6" ht="16" x14ac:dyDescent="0.2">
      <c r="A98" s="51" t="s">
        <v>71</v>
      </c>
      <c r="B98" s="29"/>
      <c r="C98" s="52"/>
      <c r="D98" s="60"/>
      <c r="E98" s="61"/>
      <c r="F98" s="66">
        <f>SUM(F93:F97)</f>
        <v>0</v>
      </c>
    </row>
    <row r="99" spans="1:6" x14ac:dyDescent="0.2">
      <c r="A99" s="154" t="s">
        <v>36</v>
      </c>
      <c r="B99" s="155"/>
      <c r="C99" s="155"/>
      <c r="D99" s="155"/>
      <c r="E99" s="155"/>
      <c r="F99" s="156"/>
    </row>
    <row r="100" spans="1:6" ht="16" x14ac:dyDescent="0.2">
      <c r="A100" s="5" t="s">
        <v>103</v>
      </c>
      <c r="B100" s="46" t="s">
        <v>104</v>
      </c>
      <c r="C100" s="7" t="s">
        <v>92</v>
      </c>
      <c r="D100" s="6">
        <v>9.5</v>
      </c>
      <c r="E100" s="63"/>
      <c r="F100" s="67">
        <f t="shared" ref="F100:F104" si="5">E100*D100</f>
        <v>0</v>
      </c>
    </row>
    <row r="101" spans="1:6" ht="16" x14ac:dyDescent="0.2">
      <c r="A101" s="5" t="s">
        <v>84</v>
      </c>
      <c r="B101" s="46" t="s">
        <v>85</v>
      </c>
      <c r="C101" s="7" t="s">
        <v>43</v>
      </c>
      <c r="D101" s="6">
        <v>7.5</v>
      </c>
      <c r="E101" s="63"/>
      <c r="F101" s="67">
        <f t="shared" si="5"/>
        <v>0</v>
      </c>
    </row>
    <row r="102" spans="1:6" ht="16" x14ac:dyDescent="0.2">
      <c r="A102" s="5" t="s">
        <v>64</v>
      </c>
      <c r="B102" s="5"/>
      <c r="C102" s="7" t="s">
        <v>132</v>
      </c>
      <c r="D102" s="6">
        <v>13.75</v>
      </c>
      <c r="E102" s="63"/>
      <c r="F102" s="67">
        <f t="shared" si="5"/>
        <v>0</v>
      </c>
    </row>
    <row r="103" spans="1:6" ht="16" x14ac:dyDescent="0.2">
      <c r="A103" s="5" t="s">
        <v>105</v>
      </c>
      <c r="B103" s="5" t="s">
        <v>106</v>
      </c>
      <c r="C103" s="7" t="s">
        <v>43</v>
      </c>
      <c r="D103" s="6">
        <v>1</v>
      </c>
      <c r="E103" s="63"/>
      <c r="F103" s="67">
        <f t="shared" si="5"/>
        <v>0</v>
      </c>
    </row>
    <row r="104" spans="1:6" ht="16" x14ac:dyDescent="0.2">
      <c r="A104" s="5" t="s">
        <v>37</v>
      </c>
      <c r="B104" s="13" t="s">
        <v>57</v>
      </c>
      <c r="C104" s="7" t="s">
        <v>43</v>
      </c>
      <c r="D104" s="6">
        <v>4.5</v>
      </c>
      <c r="E104" s="63"/>
      <c r="F104" s="67">
        <f t="shared" si="5"/>
        <v>0</v>
      </c>
    </row>
    <row r="105" spans="1:6" ht="16" x14ac:dyDescent="0.2">
      <c r="A105" s="51" t="s">
        <v>71</v>
      </c>
      <c r="B105" s="58"/>
      <c r="C105" s="52"/>
      <c r="D105" s="60"/>
      <c r="E105" s="61"/>
      <c r="F105" s="67">
        <f>SUM(F100:F104)</f>
        <v>0</v>
      </c>
    </row>
    <row r="106" spans="1:6" x14ac:dyDescent="0.2">
      <c r="A106" s="55"/>
      <c r="B106" s="58"/>
      <c r="C106" s="52"/>
      <c r="D106" s="60"/>
      <c r="E106" s="61"/>
      <c r="F106" s="67"/>
    </row>
    <row r="107" spans="1:6" ht="31.5" customHeight="1" x14ac:dyDescent="0.2">
      <c r="A107" s="157" t="s">
        <v>120</v>
      </c>
      <c r="B107" s="158"/>
      <c r="C107" s="158"/>
      <c r="D107" s="158"/>
      <c r="E107" s="159"/>
      <c r="F107" s="68">
        <f>F105+F98+F91+F80+F54+F44+F39+F32+F28+F18+F22+F28+F13</f>
        <v>0</v>
      </c>
    </row>
    <row r="108" spans="1:6" x14ac:dyDescent="0.2">
      <c r="A108" s="134" t="s">
        <v>72</v>
      </c>
      <c r="B108" s="134"/>
      <c r="C108" s="134"/>
      <c r="D108" s="134"/>
      <c r="E108" s="134"/>
      <c r="F108" s="68">
        <f>F107-(F107/1.055)</f>
        <v>0</v>
      </c>
    </row>
    <row r="109" spans="1:6" x14ac:dyDescent="0.2">
      <c r="A109" s="126" t="s">
        <v>121</v>
      </c>
      <c r="B109" s="126"/>
      <c r="C109" s="126"/>
      <c r="D109" s="126"/>
      <c r="E109" s="126"/>
      <c r="F109" s="126"/>
    </row>
    <row r="110" spans="1:6" x14ac:dyDescent="0.2">
      <c r="A110" s="95"/>
      <c r="B110" s="95"/>
      <c r="C110" s="95"/>
      <c r="D110" s="95"/>
      <c r="E110" s="95"/>
      <c r="F110" s="95"/>
    </row>
    <row r="111" spans="1:6" ht="16" x14ac:dyDescent="0.2">
      <c r="A111" s="131" t="s">
        <v>163</v>
      </c>
      <c r="B111" s="132"/>
      <c r="C111" s="132"/>
      <c r="D111" s="132"/>
      <c r="E111" s="133"/>
      <c r="F111" s="96"/>
    </row>
    <row r="112" spans="1:6" ht="16" x14ac:dyDescent="0.2">
      <c r="A112" s="161"/>
      <c r="B112" s="161"/>
      <c r="C112" s="161"/>
      <c r="D112" s="161"/>
      <c r="E112" s="161"/>
      <c r="F112" s="162"/>
    </row>
    <row r="113" spans="1:6" ht="16" x14ac:dyDescent="0.2">
      <c r="A113" s="161"/>
      <c r="B113" s="161"/>
      <c r="C113" s="161"/>
      <c r="D113" s="161"/>
      <c r="E113" s="161"/>
      <c r="F113" s="162"/>
    </row>
    <row r="114" spans="1:6" ht="16" x14ac:dyDescent="0.2">
      <c r="A114" s="161"/>
      <c r="B114" s="161"/>
      <c r="C114" s="161"/>
      <c r="D114" s="161"/>
      <c r="E114" s="161"/>
      <c r="F114" s="162"/>
    </row>
    <row r="115" spans="1:6" ht="16" x14ac:dyDescent="0.2">
      <c r="A115" s="161"/>
      <c r="B115" s="161"/>
      <c r="C115" s="161"/>
      <c r="D115" s="161"/>
      <c r="E115" s="161"/>
      <c r="F115" s="162"/>
    </row>
    <row r="116" spans="1:6" ht="16" x14ac:dyDescent="0.2">
      <c r="A116" s="161"/>
      <c r="B116" s="161"/>
      <c r="C116" s="161"/>
      <c r="D116" s="161"/>
      <c r="E116" s="161"/>
      <c r="F116" s="162"/>
    </row>
    <row r="117" spans="1:6" ht="16" x14ac:dyDescent="0.2">
      <c r="A117" s="161"/>
      <c r="B117" s="161"/>
      <c r="C117" s="161"/>
      <c r="D117" s="161"/>
      <c r="E117" s="161"/>
      <c r="F117" s="162"/>
    </row>
    <row r="118" spans="1:6" ht="16" x14ac:dyDescent="0.2">
      <c r="A118" s="161"/>
      <c r="B118" s="161"/>
      <c r="C118" s="161"/>
      <c r="D118" s="161"/>
      <c r="E118" s="161"/>
      <c r="F118" s="162"/>
    </row>
    <row r="119" spans="1:6" ht="16" x14ac:dyDescent="0.2">
      <c r="A119" s="161"/>
      <c r="B119" s="161"/>
      <c r="C119" s="161"/>
      <c r="D119" s="161"/>
      <c r="E119" s="161"/>
      <c r="F119" s="162"/>
    </row>
    <row r="120" spans="1:6" ht="16" x14ac:dyDescent="0.2">
      <c r="A120" s="161"/>
      <c r="B120" s="161"/>
      <c r="C120" s="161"/>
      <c r="D120" s="161"/>
      <c r="E120" s="161"/>
      <c r="F120" s="162"/>
    </row>
    <row r="121" spans="1:6" ht="16" x14ac:dyDescent="0.2">
      <c r="A121" s="161"/>
      <c r="B121" s="161"/>
      <c r="C121" s="161"/>
      <c r="D121" s="161"/>
      <c r="E121" s="161"/>
      <c r="F121" s="162"/>
    </row>
    <row r="122" spans="1:6" ht="16" x14ac:dyDescent="0.2">
      <c r="A122" s="161"/>
      <c r="B122" s="161"/>
      <c r="C122" s="161"/>
      <c r="D122" s="161"/>
      <c r="E122" s="161"/>
      <c r="F122" s="162"/>
    </row>
    <row r="123" spans="1:6" ht="16" thickBot="1" x14ac:dyDescent="0.25"/>
    <row r="124" spans="1:6" ht="19.5" customHeight="1" x14ac:dyDescent="0.2">
      <c r="A124" s="135" t="s">
        <v>166</v>
      </c>
      <c r="B124" s="136"/>
      <c r="C124" s="136"/>
      <c r="D124" s="136"/>
      <c r="E124" s="136"/>
      <c r="F124" s="137"/>
    </row>
    <row r="125" spans="1:6" ht="25.5" customHeight="1" thickBot="1" x14ac:dyDescent="0.25">
      <c r="A125" s="138"/>
      <c r="B125" s="139"/>
      <c r="C125" s="139"/>
      <c r="D125" s="139"/>
      <c r="E125" s="139"/>
      <c r="F125" s="140"/>
    </row>
    <row r="126" spans="1:6" ht="27.75" customHeight="1" x14ac:dyDescent="0.3">
      <c r="A126" s="72"/>
      <c r="B126" s="72"/>
      <c r="C126" s="72"/>
      <c r="D126" s="72"/>
      <c r="E126" s="72"/>
      <c r="F126" s="72"/>
    </row>
    <row r="127" spans="1:6" ht="24.75" customHeight="1" x14ac:dyDescent="0.2">
      <c r="A127" s="160" t="s">
        <v>129</v>
      </c>
      <c r="B127" s="27"/>
      <c r="C127" s="69" t="s">
        <v>38</v>
      </c>
      <c r="D127" s="70"/>
      <c r="E127" s="47"/>
    </row>
    <row r="128" spans="1:6" s="11" customFormat="1" ht="23.25" customHeight="1" x14ac:dyDescent="0.2">
      <c r="A128" s="12"/>
      <c r="B128" s="12"/>
      <c r="C128" s="76" t="s">
        <v>159</v>
      </c>
      <c r="D128" s="71"/>
      <c r="E128" s="13"/>
      <c r="F128" s="9"/>
    </row>
    <row r="129" spans="1:10" ht="24.75" customHeight="1" x14ac:dyDescent="0.2">
      <c r="A129" s="12"/>
      <c r="B129" s="12"/>
      <c r="C129" s="12"/>
      <c r="D129" s="12"/>
      <c r="E129" s="12"/>
    </row>
    <row r="130" spans="1:10" ht="21" customHeight="1" x14ac:dyDescent="0.2">
      <c r="A130" s="127" t="s">
        <v>167</v>
      </c>
      <c r="B130" s="127"/>
      <c r="C130" s="127"/>
      <c r="D130" s="127"/>
      <c r="E130" s="127"/>
      <c r="F130" s="127"/>
    </row>
    <row r="131" spans="1:10" ht="25" customHeight="1" x14ac:dyDescent="0.2">
      <c r="A131" s="30" t="s">
        <v>170</v>
      </c>
      <c r="B131" s="37"/>
      <c r="C131" s="146"/>
      <c r="D131" s="146"/>
      <c r="E131" s="146"/>
      <c r="F131" s="103"/>
    </row>
    <row r="132" spans="1:10" ht="25" customHeight="1" x14ac:dyDescent="0.2">
      <c r="A132" s="30" t="s">
        <v>47</v>
      </c>
      <c r="B132" s="37"/>
      <c r="C132" s="31"/>
      <c r="D132" s="31"/>
      <c r="E132" s="31"/>
      <c r="F132" s="104"/>
    </row>
    <row r="133" spans="1:10" ht="25" customHeight="1" x14ac:dyDescent="0.2">
      <c r="A133" s="32"/>
      <c r="B133" s="41"/>
      <c r="C133" s="31"/>
      <c r="D133" s="31"/>
      <c r="E133" s="31"/>
      <c r="F133" s="104"/>
    </row>
    <row r="134" spans="1:10" ht="25" customHeight="1" x14ac:dyDescent="0.2">
      <c r="A134" s="32"/>
      <c r="B134" s="41"/>
      <c r="C134" s="31"/>
      <c r="D134" s="31"/>
      <c r="E134" s="31"/>
      <c r="F134" s="104"/>
    </row>
    <row r="135" spans="1:10" ht="25" customHeight="1" x14ac:dyDescent="0.2">
      <c r="A135" s="32" t="s">
        <v>171</v>
      </c>
      <c r="B135" s="41"/>
      <c r="C135" s="31"/>
      <c r="D135" s="31"/>
      <c r="E135" s="31"/>
      <c r="F135" s="104"/>
    </row>
    <row r="136" spans="1:10" ht="25" customHeight="1" x14ac:dyDescent="0.2">
      <c r="A136" s="33" t="s">
        <v>172</v>
      </c>
      <c r="B136" s="42"/>
      <c r="C136" s="34"/>
      <c r="D136" s="34"/>
      <c r="E136" s="34"/>
      <c r="F136" s="35"/>
    </row>
    <row r="137" spans="1:10" s="24" customFormat="1" ht="6.75" customHeight="1" x14ac:dyDescent="0.2">
      <c r="A137" s="38"/>
      <c r="B137" s="38"/>
      <c r="C137" s="39"/>
      <c r="D137" s="39"/>
      <c r="E137" s="39"/>
    </row>
    <row r="138" spans="1:10" s="24" customFormat="1" ht="6.75" customHeight="1" x14ac:dyDescent="0.2">
      <c r="A138" s="38"/>
      <c r="B138" s="38"/>
      <c r="C138" s="39"/>
      <c r="D138" s="39"/>
      <c r="E138" s="39"/>
    </row>
    <row r="139" spans="1:10" s="24" customFormat="1" ht="6.75" customHeight="1" x14ac:dyDescent="0.2">
      <c r="A139" s="38"/>
      <c r="B139" s="38"/>
      <c r="C139" s="39"/>
      <c r="D139" s="39"/>
      <c r="E139" s="39"/>
    </row>
    <row r="140" spans="1:10" ht="18.75" customHeight="1" x14ac:dyDescent="0.2">
      <c r="A140" s="28" t="s">
        <v>42</v>
      </c>
      <c r="B140" s="28"/>
      <c r="C140" s="40"/>
    </row>
    <row r="141" spans="1:10" ht="19" x14ac:dyDescent="0.25">
      <c r="A141" s="24"/>
      <c r="B141" s="24"/>
      <c r="C141" s="14"/>
    </row>
    <row r="142" spans="1:10" ht="18.75" customHeight="1" x14ac:dyDescent="0.2">
      <c r="A142" s="128" t="s">
        <v>56</v>
      </c>
      <c r="B142" s="128"/>
      <c r="C142" s="128"/>
      <c r="D142" s="128"/>
      <c r="E142" s="128"/>
      <c r="F142" s="128"/>
    </row>
    <row r="143" spans="1:10" ht="15" customHeight="1" x14ac:dyDescent="0.2">
      <c r="A143" s="129" t="s">
        <v>127</v>
      </c>
      <c r="B143" s="129"/>
      <c r="C143" s="129"/>
      <c r="D143" s="129"/>
      <c r="E143" s="129"/>
      <c r="F143" s="129"/>
    </row>
    <row r="144" spans="1:10" ht="18" customHeight="1" x14ac:dyDescent="0.2">
      <c r="A144" s="129" t="s">
        <v>125</v>
      </c>
      <c r="B144" s="129"/>
      <c r="C144" s="129"/>
      <c r="D144" s="129"/>
      <c r="E144" s="129"/>
      <c r="F144" s="129"/>
      <c r="H144" s="26"/>
      <c r="I144" s="73"/>
      <c r="J144" s="73"/>
    </row>
    <row r="145" spans="1:6" s="11" customFormat="1" ht="20.25" customHeight="1" x14ac:dyDescent="0.2">
      <c r="A145" s="129" t="s">
        <v>126</v>
      </c>
      <c r="B145" s="129"/>
      <c r="C145" s="129"/>
      <c r="D145" s="129"/>
      <c r="E145" s="129"/>
      <c r="F145" s="129"/>
    </row>
    <row r="146" spans="1:6" ht="58" customHeight="1" x14ac:dyDescent="0.2">
      <c r="A146" s="130" t="s">
        <v>165</v>
      </c>
      <c r="B146" s="130"/>
      <c r="C146" s="130"/>
      <c r="D146" s="130"/>
      <c r="E146" s="130"/>
      <c r="F146" s="130"/>
    </row>
    <row r="147" spans="1:6" ht="21" customHeight="1" x14ac:dyDescent="0.2">
      <c r="A147" s="141" t="s">
        <v>169</v>
      </c>
      <c r="B147" s="142"/>
      <c r="C147" s="142"/>
      <c r="D147" s="142"/>
      <c r="E147" s="142"/>
      <c r="F147" s="142"/>
    </row>
    <row r="148" spans="1:6" ht="20.25" customHeight="1" x14ac:dyDescent="0.2">
      <c r="A148" s="143" t="s">
        <v>128</v>
      </c>
      <c r="B148" s="144"/>
      <c r="C148" s="144"/>
      <c r="D148" s="144"/>
      <c r="E148" s="144"/>
      <c r="F148" s="145"/>
    </row>
    <row r="149" spans="1:6" x14ac:dyDescent="0.2">
      <c r="A149" s="77"/>
      <c r="B149" s="11"/>
      <c r="C149" s="121"/>
      <c r="D149" s="121"/>
      <c r="E149" s="121"/>
      <c r="F149" s="121"/>
    </row>
    <row r="150" spans="1:6" ht="11.25" customHeight="1" x14ac:dyDescent="0.2">
      <c r="A150" s="11"/>
    </row>
    <row r="151" spans="1:6" x14ac:dyDescent="0.2">
      <c r="A151" s="28" t="s">
        <v>65</v>
      </c>
    </row>
    <row r="152" spans="1:6" ht="17.25" customHeight="1" x14ac:dyDescent="0.2">
      <c r="A152" s="28"/>
      <c r="C152" s="122" t="s">
        <v>168</v>
      </c>
      <c r="D152" s="122"/>
    </row>
    <row r="153" spans="1:6" s="11" customFormat="1" ht="8.25" customHeight="1" x14ac:dyDescent="0.2">
      <c r="A153" s="28"/>
      <c r="C153" s="25"/>
      <c r="D153" s="25"/>
    </row>
    <row r="154" spans="1:6" ht="18" customHeight="1" x14ac:dyDescent="0.2">
      <c r="A154" s="28"/>
      <c r="B154" s="102"/>
      <c r="C154" s="122" t="s">
        <v>124</v>
      </c>
      <c r="D154" s="122"/>
    </row>
    <row r="155" spans="1:6" x14ac:dyDescent="0.2">
      <c r="A155" s="28"/>
    </row>
    <row r="156" spans="1:6" ht="33" customHeight="1" x14ac:dyDescent="0.2">
      <c r="A156" s="123" t="s">
        <v>122</v>
      </c>
      <c r="B156" s="123"/>
      <c r="C156" s="124"/>
      <c r="D156" s="124"/>
      <c r="E156" s="124"/>
      <c r="F156" s="125"/>
    </row>
    <row r="157" spans="1:6" x14ac:dyDescent="0.2">
      <c r="A157" s="11"/>
      <c r="B157" s="11"/>
    </row>
    <row r="158" spans="1:6" ht="18.75" customHeight="1" x14ac:dyDescent="0.2">
      <c r="A158" s="106" t="s">
        <v>55</v>
      </c>
      <c r="B158" s="107"/>
      <c r="C158" s="112"/>
      <c r="D158" s="113"/>
      <c r="E158" s="113"/>
      <c r="F158" s="114"/>
    </row>
    <row r="159" spans="1:6" x14ac:dyDescent="0.2">
      <c r="A159" s="108"/>
      <c r="B159" s="109"/>
      <c r="C159" s="115"/>
      <c r="D159" s="116"/>
      <c r="E159" s="116"/>
      <c r="F159" s="117"/>
    </row>
    <row r="160" spans="1:6" x14ac:dyDescent="0.2">
      <c r="A160" s="108"/>
      <c r="B160" s="109"/>
      <c r="C160" s="115"/>
      <c r="D160" s="116"/>
      <c r="E160" s="116"/>
      <c r="F160" s="117"/>
    </row>
    <row r="161" spans="1:6" x14ac:dyDescent="0.2">
      <c r="A161" s="110"/>
      <c r="B161" s="111"/>
      <c r="C161" s="118"/>
      <c r="D161" s="119"/>
      <c r="E161" s="119"/>
      <c r="F161" s="120"/>
    </row>
  </sheetData>
  <sortState xmlns:xlrd2="http://schemas.microsoft.com/office/spreadsheetml/2017/richdata2" ref="A6:F12">
    <sortCondition ref="A6:A12"/>
  </sortState>
  <mergeCells count="34">
    <mergeCell ref="A23:F23"/>
    <mergeCell ref="A1:F2"/>
    <mergeCell ref="A14:F14"/>
    <mergeCell ref="A19:F19"/>
    <mergeCell ref="A29:F29"/>
    <mergeCell ref="A33:F33"/>
    <mergeCell ref="A40:F40"/>
    <mergeCell ref="A45:F45"/>
    <mergeCell ref="A55:F55"/>
    <mergeCell ref="A81:F81"/>
    <mergeCell ref="A92:F92"/>
    <mergeCell ref="A99:F99"/>
    <mergeCell ref="A107:E107"/>
    <mergeCell ref="A147:F147"/>
    <mergeCell ref="A148:F148"/>
    <mergeCell ref="C131:E131"/>
    <mergeCell ref="A144:F144"/>
    <mergeCell ref="A145:F145"/>
    <mergeCell ref="A5:F5"/>
    <mergeCell ref="A158:B161"/>
    <mergeCell ref="C158:F161"/>
    <mergeCell ref="C149:F149"/>
    <mergeCell ref="C152:D152"/>
    <mergeCell ref="C154:D154"/>
    <mergeCell ref="A156:B156"/>
    <mergeCell ref="C156:F156"/>
    <mergeCell ref="A109:F109"/>
    <mergeCell ref="A130:F130"/>
    <mergeCell ref="A142:F142"/>
    <mergeCell ref="A143:F143"/>
    <mergeCell ref="A146:F146"/>
    <mergeCell ref="A111:E111"/>
    <mergeCell ref="A108:E108"/>
    <mergeCell ref="A124:F125"/>
  </mergeCells>
  <hyperlinks>
    <hyperlink ref="C128" r:id="rId1" xr:uid="{6CBA8B95-7EEF-4C62-B81A-004C336317D6}"/>
  </hyperlinks>
  <pageMargins left="0.7" right="0.79" top="0.75" bottom="0.75" header="0.3" footer="0.3"/>
  <pageSetup paperSize="9" scale="79" fitToHeight="0" orientation="portrait" r:id="rId2"/>
  <headerFooter>
    <oddHeader>&amp;L&amp;"Calibri,Normal"&amp;K000000&amp;G&amp;R&amp;"Garamond,Normal"&amp;18La Ferme D'Alexandre</oddHeader>
    <oddFooter>&amp;R&amp;P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maj 18-11</vt:lpstr>
      <vt:lpstr>'maj 18-11'!Zone_d_impression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GAYRAL</dc:creator>
  <cp:lastModifiedBy>Microsoft Office User</cp:lastModifiedBy>
  <cp:lastPrinted>2020-11-21T12:14:26Z</cp:lastPrinted>
  <dcterms:created xsi:type="dcterms:W3CDTF">2020-09-29T09:46:02Z</dcterms:created>
  <dcterms:modified xsi:type="dcterms:W3CDTF">2020-11-21T13:08:39Z</dcterms:modified>
</cp:coreProperties>
</file>